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bookViews>
    <workbookView xWindow="0" yWindow="0" windowWidth="19420" windowHeight="11020"/>
  </bookViews>
  <sheets>
    <sheet name="Application form - VIETBABY" sheetId="2" r:id="rId1"/>
    <sheet name="인보이스" sheetId="4" state="hidden" r:id="rId2"/>
    <sheet name="Sheet1" sheetId="5" r:id="rId3"/>
  </sheets>
  <definedNames>
    <definedName name="_xlnm.Print_Area" localSheetId="0">'Application form - VIETBABY'!$A$1:$K$90</definedName>
    <definedName name="_xlnm.Print_Area" localSheetId="1">인보이스!$A$1:$I$47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2" l="1"/>
  <c r="G36" i="2"/>
  <c r="G89" i="2" l="1"/>
  <c r="H25" i="2" l="1"/>
  <c r="G42" i="2" l="1"/>
  <c r="G41" i="2"/>
  <c r="H30" i="2"/>
  <c r="G40" i="2" l="1"/>
  <c r="F87" i="2"/>
  <c r="H27" i="2" l="1"/>
  <c r="H26" i="2"/>
  <c r="G88" i="2" l="1"/>
  <c r="H32" i="2" l="1"/>
  <c r="G32" i="4" l="1"/>
  <c r="G33" i="4"/>
  <c r="G34" i="4"/>
  <c r="G31" i="4"/>
  <c r="D19" i="4"/>
  <c r="D20" i="4" l="1"/>
  <c r="D18" i="4"/>
  <c r="D14" i="4" l="1"/>
  <c r="D13" i="4"/>
  <c r="D12" i="4"/>
  <c r="G35" i="4"/>
  <c r="C40" i="4" l="1"/>
  <c r="E7" i="4" l="1"/>
  <c r="E6" i="4"/>
  <c r="E5" i="4"/>
  <c r="C7" i="4"/>
  <c r="C5" i="4"/>
  <c r="G20" i="4" l="1"/>
  <c r="H31" i="2"/>
  <c r="G14" i="4"/>
  <c r="G13" i="4"/>
  <c r="G37" i="2" l="1"/>
  <c r="G21" i="4"/>
  <c r="G22" i="4"/>
  <c r="G15" i="4"/>
  <c r="G19" i="4"/>
  <c r="G12" i="4"/>
  <c r="G18" i="4"/>
  <c r="G16" i="4" l="1"/>
  <c r="G23" i="4"/>
  <c r="G25" i="4" l="1"/>
  <c r="G38" i="4" s="1"/>
  <c r="G26" i="4"/>
  <c r="G38" i="2" l="1"/>
</calcChain>
</file>

<file path=xl/sharedStrings.xml><?xml version="1.0" encoding="utf-8"?>
<sst xmlns="http://schemas.openxmlformats.org/spreadsheetml/2006/main" count="123" uniqueCount="108">
  <si>
    <t>E-Mail</t>
    <phoneticPr fontId="1" type="noConversion"/>
  </si>
  <si>
    <t>호치민</t>
    <phoneticPr fontId="1" type="noConversion"/>
  </si>
  <si>
    <t>조기신청</t>
    <phoneticPr fontId="1" type="noConversion"/>
  </si>
  <si>
    <t>하노이</t>
    <phoneticPr fontId="1" type="noConversion"/>
  </si>
  <si>
    <t xml:space="preserve">Fax  </t>
    <phoneticPr fontId="16" type="noConversion"/>
  </si>
  <si>
    <t>02-3453-2117</t>
    <phoneticPr fontId="16" type="noConversion"/>
  </si>
  <si>
    <t>02-3453-4445</t>
    <phoneticPr fontId="16" type="noConversion"/>
  </si>
  <si>
    <t>E-Mail</t>
    <phoneticPr fontId="1" type="noConversion"/>
  </si>
  <si>
    <t>VIETBABY HCMC</t>
    <phoneticPr fontId="16" type="noConversion"/>
  </si>
  <si>
    <t>140-010-761257</t>
    <phoneticPr fontId="1" type="noConversion"/>
  </si>
  <si>
    <t>T  E  L</t>
  </si>
  <si>
    <r>
      <t xml:space="preserve">INVOICE </t>
    </r>
    <r>
      <rPr>
        <u/>
        <sz val="18"/>
        <rFont val="고딕"/>
        <family val="3"/>
        <charset val="129"/>
      </rPr>
      <t>요금</t>
    </r>
    <r>
      <rPr>
        <u/>
        <sz val="18"/>
        <rFont val="Arial"/>
        <family val="2"/>
      </rPr>
      <t>  </t>
    </r>
    <r>
      <rPr>
        <u/>
        <sz val="18"/>
        <rFont val="고딕"/>
        <family val="3"/>
        <charset val="129"/>
      </rPr>
      <t>청구서</t>
    </r>
    <phoneticPr fontId="16" type="noConversion"/>
  </si>
  <si>
    <r>
      <rPr>
        <sz val="9"/>
        <rFont val="고딕"/>
        <family val="3"/>
        <charset val="129"/>
      </rPr>
      <t>상호명</t>
    </r>
  </si>
  <si>
    <r>
      <rPr>
        <sz val="9"/>
        <rFont val="고딕"/>
        <family val="3"/>
        <charset val="129"/>
      </rPr>
      <t>사업자번호</t>
    </r>
  </si>
  <si>
    <r>
      <rPr>
        <sz val="9"/>
        <rFont val="고딕"/>
        <family val="3"/>
        <charset val="129"/>
      </rPr>
      <t>수신자</t>
    </r>
  </si>
  <si>
    <r>
      <rPr>
        <sz val="9"/>
        <rFont val="고딕"/>
        <family val="3"/>
        <charset val="129"/>
      </rPr>
      <t>청구내역</t>
    </r>
  </si>
  <si>
    <r>
      <rPr>
        <sz val="9"/>
        <rFont val="고딕"/>
        <family val="3"/>
        <charset val="129"/>
      </rPr>
      <t>수량</t>
    </r>
  </si>
  <si>
    <r>
      <rPr>
        <sz val="9"/>
        <rFont val="고딕"/>
        <family val="3"/>
        <charset val="129"/>
      </rPr>
      <t>단가</t>
    </r>
  </si>
  <si>
    <r>
      <rPr>
        <sz val="9"/>
        <rFont val="고딕"/>
        <family val="3"/>
        <charset val="129"/>
      </rPr>
      <t>금액</t>
    </r>
  </si>
  <si>
    <r>
      <rPr>
        <sz val="9"/>
        <color rgb="FF000000"/>
        <rFont val="고딕"/>
        <family val="3"/>
        <charset val="129"/>
      </rPr>
      <t>소계</t>
    </r>
    <phoneticPr fontId="1" type="noConversion"/>
  </si>
  <si>
    <r>
      <rPr>
        <sz val="9"/>
        <rFont val="고딕"/>
        <family val="3"/>
        <charset val="129"/>
      </rPr>
      <t>총계</t>
    </r>
    <phoneticPr fontId="1" type="noConversion"/>
  </si>
  <si>
    <r>
      <rPr>
        <sz val="9"/>
        <rFont val="고딕"/>
        <family val="3"/>
        <charset val="129"/>
      </rPr>
      <t>계약금</t>
    </r>
    <phoneticPr fontId="1" type="noConversion"/>
  </si>
  <si>
    <r>
      <t>&lt;</t>
    </r>
    <r>
      <rPr>
        <sz val="10"/>
        <rFont val="고딕"/>
        <family val="3"/>
        <charset val="129"/>
      </rPr>
      <t>납부처</t>
    </r>
    <r>
      <rPr>
        <sz val="10"/>
        <rFont val="Arial"/>
        <family val="2"/>
      </rPr>
      <t>&gt;</t>
    </r>
  </si>
  <si>
    <r>
      <rPr>
        <sz val="14"/>
        <rFont val="고딕"/>
        <family val="3"/>
        <charset val="129"/>
      </rPr>
      <t>베트남</t>
    </r>
    <r>
      <rPr>
        <sz val="14"/>
        <rFont val="Arial"/>
        <family val="2"/>
      </rPr>
      <t xml:space="preserve">  </t>
    </r>
    <r>
      <rPr>
        <sz val="14"/>
        <rFont val="고딕"/>
        <family val="3"/>
        <charset val="129"/>
      </rPr>
      <t>호치민</t>
    </r>
    <r>
      <rPr>
        <sz val="14"/>
        <rFont val="Arial"/>
        <family val="2"/>
      </rPr>
      <t xml:space="preserve">  SECC, 2020.6.4  ~  2020.6.7</t>
    </r>
    <phoneticPr fontId="16" type="noConversion"/>
  </si>
  <si>
    <r>
      <rPr>
        <b/>
        <sz val="12"/>
        <color rgb="FF000000"/>
        <rFont val="고딕"/>
        <family val="3"/>
        <charset val="129"/>
      </rPr>
      <t>전시회</t>
    </r>
    <r>
      <rPr>
        <b/>
        <sz val="12"/>
        <color rgb="FF000000"/>
        <rFont val="Arial"/>
        <family val="2"/>
      </rPr>
      <t xml:space="preserve"> </t>
    </r>
    <r>
      <rPr>
        <b/>
        <sz val="12"/>
        <color rgb="FF000000"/>
        <rFont val="고딕"/>
        <family val="3"/>
        <charset val="129"/>
      </rPr>
      <t>참가비</t>
    </r>
    <phoneticPr fontId="1" type="noConversion"/>
  </si>
  <si>
    <r>
      <rPr>
        <sz val="9"/>
        <rFont val="고딕"/>
        <family val="3"/>
        <charset val="129"/>
      </rPr>
      <t>호치민</t>
    </r>
    <r>
      <rPr>
        <sz val="9"/>
        <rFont val="Arial"/>
        <family val="2"/>
      </rPr>
      <t xml:space="preserve"> </t>
    </r>
    <r>
      <rPr>
        <sz val="9"/>
        <rFont val="고딕"/>
        <family val="3"/>
        <charset val="129"/>
      </rPr>
      <t>독립부스</t>
    </r>
    <phoneticPr fontId="1" type="noConversion"/>
  </si>
  <si>
    <r>
      <rPr>
        <sz val="9"/>
        <rFont val="고딕"/>
        <family val="3"/>
        <charset val="129"/>
      </rPr>
      <t>호치민</t>
    </r>
    <r>
      <rPr>
        <sz val="9"/>
        <rFont val="Arial"/>
        <family val="2"/>
      </rPr>
      <t xml:space="preserve"> </t>
    </r>
    <r>
      <rPr>
        <sz val="9"/>
        <rFont val="고딕"/>
        <family val="3"/>
        <charset val="129"/>
      </rPr>
      <t>조립부스</t>
    </r>
    <phoneticPr fontId="1" type="noConversion"/>
  </si>
  <si>
    <r>
      <rPr>
        <sz val="9"/>
        <rFont val="고딕"/>
        <family val="3"/>
        <charset val="129"/>
      </rPr>
      <t>호치민</t>
    </r>
    <r>
      <rPr>
        <sz val="9"/>
        <rFont val="Arial"/>
        <family val="2"/>
      </rPr>
      <t xml:space="preserve"> </t>
    </r>
    <r>
      <rPr>
        <sz val="9"/>
        <rFont val="고딕"/>
        <family val="3"/>
        <charset val="129"/>
      </rPr>
      <t>프리미엄부스</t>
    </r>
    <phoneticPr fontId="1" type="noConversion"/>
  </si>
  <si>
    <r>
      <rPr>
        <sz val="9"/>
        <rFont val="고딕"/>
        <family val="3"/>
        <charset val="129"/>
      </rPr>
      <t>하노이</t>
    </r>
    <r>
      <rPr>
        <sz val="9"/>
        <rFont val="Arial"/>
        <family val="2"/>
      </rPr>
      <t xml:space="preserve"> </t>
    </r>
    <r>
      <rPr>
        <sz val="9"/>
        <rFont val="고딕"/>
        <family val="3"/>
        <charset val="129"/>
      </rPr>
      <t>독립부스</t>
    </r>
  </si>
  <si>
    <r>
      <rPr>
        <sz val="9"/>
        <rFont val="고딕"/>
        <family val="3"/>
        <charset val="129"/>
      </rPr>
      <t>하노이</t>
    </r>
    <r>
      <rPr>
        <sz val="9"/>
        <rFont val="Arial"/>
        <family val="2"/>
      </rPr>
      <t xml:space="preserve"> </t>
    </r>
    <r>
      <rPr>
        <sz val="9"/>
        <rFont val="고딕"/>
        <family val="3"/>
        <charset val="129"/>
      </rPr>
      <t>조립부스</t>
    </r>
  </si>
  <si>
    <r>
      <rPr>
        <sz val="9"/>
        <rFont val="고딕"/>
        <family val="3"/>
        <charset val="129"/>
      </rPr>
      <t>하노이</t>
    </r>
    <r>
      <rPr>
        <sz val="9"/>
        <rFont val="Arial"/>
        <family val="2"/>
      </rPr>
      <t xml:space="preserve"> </t>
    </r>
    <r>
      <rPr>
        <sz val="9"/>
        <rFont val="고딕"/>
        <family val="3"/>
        <charset val="129"/>
      </rPr>
      <t>프리미엄부스</t>
    </r>
  </si>
  <si>
    <r>
      <rPr>
        <b/>
        <sz val="12"/>
        <color rgb="FF000000"/>
        <rFont val="고딕"/>
        <family val="3"/>
        <charset val="129"/>
      </rPr>
      <t>서비스</t>
    </r>
    <r>
      <rPr>
        <b/>
        <sz val="12"/>
        <color rgb="FF000000"/>
        <rFont val="Arial"/>
        <family val="2"/>
      </rPr>
      <t xml:space="preserve"> </t>
    </r>
    <r>
      <rPr>
        <b/>
        <sz val="12"/>
        <color rgb="FF000000"/>
        <rFont val="고딕"/>
        <family val="3"/>
        <charset val="129"/>
      </rPr>
      <t>신청내역</t>
    </r>
    <phoneticPr fontId="1" type="noConversion"/>
  </si>
  <si>
    <r>
      <rPr>
        <sz val="9"/>
        <rFont val="고딕"/>
        <family val="3"/>
        <charset val="129"/>
      </rPr>
      <t>서비스명</t>
    </r>
    <phoneticPr fontId="1" type="noConversion"/>
  </si>
  <si>
    <r>
      <rPr>
        <sz val="9"/>
        <color rgb="FF000000"/>
        <rFont val="고딕"/>
        <family val="3"/>
        <charset val="129"/>
      </rPr>
      <t>서비스</t>
    </r>
    <r>
      <rPr>
        <sz val="9"/>
        <color rgb="FF000000"/>
        <rFont val="Arial"/>
        <family val="2"/>
      </rPr>
      <t xml:space="preserve"> </t>
    </r>
    <r>
      <rPr>
        <sz val="9"/>
        <color rgb="FF000000"/>
        <rFont val="고딕"/>
        <family val="3"/>
        <charset val="129"/>
      </rPr>
      <t>요금</t>
    </r>
    <r>
      <rPr>
        <sz val="9"/>
        <color rgb="FF000000"/>
        <rFont val="Arial"/>
        <family val="2"/>
      </rPr>
      <t xml:space="preserve"> </t>
    </r>
    <r>
      <rPr>
        <sz val="9"/>
        <color rgb="FF000000"/>
        <rFont val="고딕"/>
        <family val="3"/>
        <charset val="129"/>
      </rPr>
      <t>소계</t>
    </r>
    <phoneticPr fontId="1" type="noConversion"/>
  </si>
  <si>
    <r>
      <rPr>
        <sz val="10"/>
        <rFont val="고딕"/>
        <family val="3"/>
        <charset val="129"/>
      </rPr>
      <t>납기일</t>
    </r>
  </si>
  <si>
    <r>
      <rPr>
        <sz val="10"/>
        <rFont val="고딕"/>
        <family val="3"/>
        <charset val="129"/>
      </rPr>
      <t>결제은행</t>
    </r>
  </si>
  <si>
    <r>
      <rPr>
        <sz val="10"/>
        <rFont val="고딕"/>
        <family val="3"/>
        <charset val="129"/>
      </rPr>
      <t>신한</t>
    </r>
  </si>
  <si>
    <r>
      <rPr>
        <sz val="10"/>
        <rFont val="고딕"/>
        <family val="3"/>
        <charset val="129"/>
      </rPr>
      <t>문의처</t>
    </r>
  </si>
  <si>
    <r>
      <rPr>
        <sz val="10"/>
        <rFont val="고딕"/>
        <family val="3"/>
        <charset val="129"/>
      </rPr>
      <t>전화</t>
    </r>
    <phoneticPr fontId="16" type="noConversion"/>
  </si>
  <si>
    <r>
      <rPr>
        <sz val="10"/>
        <rFont val="고딕"/>
        <family val="3"/>
        <charset val="129"/>
      </rPr>
      <t>결제계좌</t>
    </r>
  </si>
  <si>
    <r>
      <rPr>
        <sz val="10"/>
        <rFont val="고딕"/>
        <family val="3"/>
        <charset val="129"/>
      </rPr>
      <t>예금주</t>
    </r>
  </si>
  <si>
    <r>
      <rPr>
        <sz val="10"/>
        <rFont val="고딕"/>
        <family val="3"/>
        <charset val="129"/>
      </rPr>
      <t>㈜세계전람</t>
    </r>
    <r>
      <rPr>
        <sz val="10"/>
        <rFont val="Arial"/>
        <family val="2"/>
      </rPr>
      <t xml:space="preserve">  </t>
    </r>
    <r>
      <rPr>
        <sz val="10"/>
        <rFont val="고딕"/>
        <family val="3"/>
        <charset val="129"/>
      </rPr>
      <t>조민제</t>
    </r>
  </si>
  <si>
    <r>
      <rPr>
        <sz val="9"/>
        <rFont val="고딕"/>
        <family val="3"/>
        <charset val="129"/>
      </rPr>
      <t>프로모션</t>
    </r>
    <r>
      <rPr>
        <sz val="9"/>
        <rFont val="Arial"/>
        <family val="2"/>
      </rPr>
      <t xml:space="preserve"> </t>
    </r>
    <r>
      <rPr>
        <sz val="9"/>
        <rFont val="고딕"/>
        <family val="3"/>
        <charset val="129"/>
      </rPr>
      <t>할인</t>
    </r>
    <phoneticPr fontId="1" type="noConversion"/>
  </si>
  <si>
    <r>
      <rPr>
        <sz val="9"/>
        <rFont val="돋움"/>
        <family val="3"/>
        <charset val="129"/>
      </rPr>
      <t>호치민</t>
    </r>
    <r>
      <rPr>
        <sz val="9"/>
        <rFont val="Arial"/>
        <family val="2"/>
      </rPr>
      <t xml:space="preserve"> </t>
    </r>
    <r>
      <rPr>
        <sz val="9"/>
        <rFont val="돋움"/>
        <family val="3"/>
        <charset val="129"/>
      </rPr>
      <t>조기신청할인</t>
    </r>
    <phoneticPr fontId="1" type="noConversion"/>
  </si>
  <si>
    <r>
      <rPr>
        <sz val="9"/>
        <rFont val="돋움"/>
        <family val="3"/>
        <charset val="129"/>
      </rPr>
      <t>하노이</t>
    </r>
    <r>
      <rPr>
        <sz val="9"/>
        <rFont val="Arial"/>
        <family val="2"/>
      </rPr>
      <t xml:space="preserve"> </t>
    </r>
    <r>
      <rPr>
        <sz val="9"/>
        <rFont val="돋움"/>
        <family val="3"/>
        <charset val="129"/>
      </rPr>
      <t>조기신청할인</t>
    </r>
    <phoneticPr fontId="1" type="noConversion"/>
  </si>
  <si>
    <t>동시참가 할인</t>
    <phoneticPr fontId="1" type="noConversion"/>
  </si>
  <si>
    <r>
      <rPr>
        <sz val="10"/>
        <color rgb="FF000000"/>
        <rFont val="돋움"/>
        <family val="3"/>
        <charset val="129"/>
      </rPr>
      <t>☞호치민</t>
    </r>
    <r>
      <rPr>
        <sz val="10"/>
        <color rgb="FF000000"/>
        <rFont val="Arial"/>
        <family val="2"/>
      </rPr>
      <t xml:space="preserve"> </t>
    </r>
    <r>
      <rPr>
        <sz val="10"/>
        <color rgb="FF000000"/>
        <rFont val="돋움"/>
        <family val="3"/>
        <charset val="129"/>
      </rPr>
      <t>계약금</t>
    </r>
    <r>
      <rPr>
        <sz val="10"/>
        <color rgb="FF000000"/>
        <rFont val="Arial"/>
        <family val="2"/>
      </rPr>
      <t xml:space="preserve"> 50% </t>
    </r>
    <r>
      <rPr>
        <sz val="10"/>
        <color rgb="FF000000"/>
        <rFont val="돋움"/>
        <family val="3"/>
        <charset val="129"/>
      </rPr>
      <t>하노이</t>
    </r>
    <r>
      <rPr>
        <sz val="10"/>
        <color rgb="FF000000"/>
        <rFont val="Arial"/>
        <family val="2"/>
      </rPr>
      <t xml:space="preserve"> 20%</t>
    </r>
    <phoneticPr fontId="1" type="noConversion"/>
  </si>
  <si>
    <t>계약금 및 기 납부액</t>
    <phoneticPr fontId="1" type="noConversion"/>
  </si>
  <si>
    <t>미납금</t>
    <phoneticPr fontId="1" type="noConversion"/>
  </si>
  <si>
    <t>: VIETBABY 2023</t>
    <phoneticPr fontId="1" type="noConversion"/>
  </si>
  <si>
    <t>구분</t>
    <phoneticPr fontId="1" type="noConversion"/>
  </si>
  <si>
    <t>프로모션</t>
    <phoneticPr fontId="1" type="noConversion"/>
  </si>
  <si>
    <t>동시참가</t>
    <phoneticPr fontId="1" type="noConversion"/>
  </si>
  <si>
    <t>재참가</t>
    <phoneticPr fontId="1" type="noConversion"/>
  </si>
  <si>
    <t>체크여부</t>
    <phoneticPr fontId="1" type="noConversion"/>
  </si>
  <si>
    <t>할인값</t>
    <phoneticPr fontId="1" type="noConversion"/>
  </si>
  <si>
    <t>■ Title</t>
    <phoneticPr fontId="1" type="noConversion"/>
  </si>
  <si>
    <t>■ Company Information</t>
    <phoneticPr fontId="1" type="noConversion"/>
  </si>
  <si>
    <t>Company name</t>
    <phoneticPr fontId="1" type="noConversion"/>
  </si>
  <si>
    <t>Address</t>
    <phoneticPr fontId="1" type="noConversion"/>
  </si>
  <si>
    <t>Fax</t>
    <phoneticPr fontId="1" type="noConversion"/>
  </si>
  <si>
    <t>Brand</t>
    <phoneticPr fontId="1" type="noConversion"/>
  </si>
  <si>
    <t>Exhibit Item</t>
    <phoneticPr fontId="1" type="noConversion"/>
  </si>
  <si>
    <t>Homepage</t>
    <phoneticPr fontId="1" type="noConversion"/>
  </si>
  <si>
    <t>Business type</t>
    <phoneticPr fontId="1" type="noConversion"/>
  </si>
  <si>
    <t xml:space="preserve">                                                                                                     * Multiple choice available</t>
    <phoneticPr fontId="1" type="noConversion"/>
  </si>
  <si>
    <t>Position</t>
    <phoneticPr fontId="1" type="noConversion"/>
  </si>
  <si>
    <t>Cell phone</t>
    <phoneticPr fontId="1" type="noConversion"/>
  </si>
  <si>
    <t>Name</t>
    <phoneticPr fontId="1" type="noConversion"/>
  </si>
  <si>
    <t>■ Participation fee</t>
    <phoneticPr fontId="1" type="noConversion"/>
  </si>
  <si>
    <t xml:space="preserve"> (9㎡/booth)</t>
  </si>
  <si>
    <t>Hochiminh</t>
    <phoneticPr fontId="1" type="noConversion"/>
  </si>
  <si>
    <t>Hanoi</t>
    <phoneticPr fontId="1" type="noConversion"/>
  </si>
  <si>
    <t>Space only</t>
    <phoneticPr fontId="1" type="noConversion"/>
  </si>
  <si>
    <t>Shell Scheme</t>
    <phoneticPr fontId="1" type="noConversion"/>
  </si>
  <si>
    <t>Premium Booth</t>
    <phoneticPr fontId="1" type="noConversion"/>
  </si>
  <si>
    <t>Price</t>
    <phoneticPr fontId="1" type="noConversion"/>
  </si>
  <si>
    <t>Classification</t>
    <phoneticPr fontId="1" type="noConversion"/>
  </si>
  <si>
    <t>Nationality</t>
    <phoneticPr fontId="1" type="noConversion"/>
  </si>
  <si>
    <t>Total</t>
    <phoneticPr fontId="1" type="noConversion"/>
  </si>
  <si>
    <t>Early bird registraion(Per booth -$300 discount)</t>
    <phoneticPr fontId="1" type="noConversion"/>
  </si>
  <si>
    <t>Account No.</t>
  </si>
  <si>
    <t>Swift Code.</t>
  </si>
  <si>
    <t>SHBKKRSE</t>
  </si>
  <si>
    <t>Beneficiary.</t>
    <phoneticPr fontId="1" type="noConversion"/>
  </si>
  <si>
    <t>Total:</t>
    <phoneticPr fontId="1" type="noConversion"/>
  </si>
  <si>
    <t>Discount:</t>
    <phoneticPr fontId="1" type="noConversion"/>
  </si>
  <si>
    <t>Company name :</t>
    <phoneticPr fontId="1" type="noConversion"/>
  </si>
  <si>
    <t>Representative :</t>
    <phoneticPr fontId="1" type="noConversion"/>
  </si>
  <si>
    <t>Regular price:</t>
    <phoneticPr fontId="1" type="noConversion"/>
  </si>
  <si>
    <t>Person In Charge</t>
    <phoneticPr fontId="1" type="noConversion"/>
  </si>
  <si>
    <t>■ Person In Charge profile</t>
    <phoneticPr fontId="1" type="noConversion"/>
  </si>
  <si>
    <t>Tel</t>
    <phoneticPr fontId="1" type="noConversion"/>
  </si>
  <si>
    <t>(stamp)</t>
    <phoneticPr fontId="1" type="noConversion"/>
  </si>
  <si>
    <t>2. Upon deposit of the down payment, this application shall be effective in the participation contract.</t>
    <phoneticPr fontId="1" type="noConversion"/>
  </si>
  <si>
    <t>3. Products under legal litigation are prohibited from being displayed.</t>
    <phoneticPr fontId="1" type="noConversion"/>
  </si>
  <si>
    <r>
      <t xml:space="preserve">Application form
</t>
    </r>
    <r>
      <rPr>
        <b/>
        <sz val="12"/>
        <rFont val="Calibri"/>
        <family val="3"/>
        <charset val="129"/>
        <scheme val="minor"/>
      </rPr>
      <t>HCMC: 1st - 4th, June, 2023
HANOI: 21st - 23th, Sep, 2023</t>
    </r>
    <phoneticPr fontId="1" type="noConversion"/>
  </si>
  <si>
    <r>
      <t xml:space="preserve">Participation Regulations &amp; Contract Conditions
</t>
    </r>
    <r>
      <rPr>
        <b/>
        <sz val="12"/>
        <rFont val="Calibri"/>
        <family val="3"/>
        <charset val="129"/>
        <scheme val="minor"/>
      </rPr>
      <t>HCMC: 1st - 4th, June, 2023
HANOI: 21st - 23th, Sep, 2023</t>
    </r>
    <phoneticPr fontId="1" type="noConversion"/>
  </si>
  <si>
    <t>1. If a product is displayed different from the exhibits in the contract, the organizer may remove the exhibits and cannot raise an objection. 
(No refund of participation fee)</t>
    <phoneticPr fontId="1" type="noConversion"/>
  </si>
  <si>
    <t>Company name :</t>
    <phoneticPr fontId="1" type="noConversion"/>
  </si>
  <si>
    <t>Representative :</t>
    <phoneticPr fontId="1" type="noConversion"/>
  </si>
  <si>
    <r>
      <rPr>
        <b/>
        <sz val="8"/>
        <color theme="1"/>
        <rFont val="Calibri"/>
        <family val="3"/>
        <charset val="129"/>
        <scheme val="minor"/>
      </rPr>
      <t>Article No. 7 Installation and Dismantling</t>
    </r>
    <r>
      <rPr>
        <sz val="8"/>
        <color theme="1"/>
        <rFont val="Calibri"/>
        <family val="3"/>
        <charset val="129"/>
        <scheme val="minor"/>
      </rPr>
      <t xml:space="preserve">
Installation and Dismantling must be completed in the period stipulated by the Organizer and Exhibitors shall be charged for any loss or damage to the exhibition hall due to delay, if any.
</t>
    </r>
    <r>
      <rPr>
        <b/>
        <sz val="8"/>
        <color theme="1"/>
        <rFont val="Calibri"/>
        <family val="3"/>
        <charset val="129"/>
        <scheme val="minor"/>
      </rPr>
      <t>Article No. 8 Providing Information about the Organizer</t>
    </r>
    <r>
      <rPr>
        <sz val="8"/>
        <color theme="1"/>
        <rFont val="Calibri"/>
        <family val="3"/>
        <charset val="129"/>
        <scheme val="minor"/>
      </rPr>
      <t xml:space="preserve">
The Exhibitor shall provide the descriptions concerning the Exhibits and Exhibition installments to the Organizer to allow the Organizer to determine whether the installation and activities of the booth are appropriate for participating at the Exhibition. Exhibitors shall also provide the Organizer with the necessary information to facilitate the overall promotion of the Exhibition.
</t>
    </r>
    <r>
      <rPr>
        <b/>
        <sz val="8"/>
        <color theme="1"/>
        <rFont val="Calibri"/>
        <family val="3"/>
        <charset val="129"/>
        <scheme val="minor"/>
      </rPr>
      <t xml:space="preserve">
Article No. 9 Insurance, Security and Safety</t>
    </r>
    <r>
      <rPr>
        <sz val="8"/>
        <color theme="1"/>
        <rFont val="Calibri"/>
        <family val="3"/>
        <charset val="129"/>
        <scheme val="minor"/>
      </rPr>
      <t xml:space="preserve">
The Exhibitor can subscribe to insurance on all exhibits during the exhibition period as well as the set-up and dismantling periods. The Exhibitor must subscribe to insurance the exhibits prone to theft, damage, loss etc. The Organizer uses the operation costs for the safety of the Exhibitors and guests and to protect the property.
However, the Exhibitor shall take all responsibility for any theft, damage, loss of any articles belonging to the Exhibitor. All materials used in the installation of the Exhibition must be fireproof according to the Fire and Safety regulations. The Organizer reserves the right to restrict any construction or demonstration of product that poses a potential safety hazard.
</t>
    </r>
    <r>
      <rPr>
        <b/>
        <sz val="8"/>
        <color theme="1"/>
        <rFont val="Calibri"/>
        <family val="3"/>
        <charset val="129"/>
        <scheme val="minor"/>
      </rPr>
      <t>Article No. 10 Exhibit Booth Usage</t>
    </r>
    <r>
      <rPr>
        <sz val="8"/>
        <color theme="1"/>
        <rFont val="Calibri"/>
        <family val="3"/>
        <charset val="129"/>
        <scheme val="minor"/>
      </rPr>
      <t xml:space="preserve">
The Exhibitor must display the exhibits stated in the participation application (contract) form and must provide adequate staff at the exhibition booth. The Exhibitor may not perform any activities outside the allocated space, and the Organizer reserves the right to restrict display of any exhibits that go against the character of the Exhibition. It is strictly forbidden to sell any products inside the Exhibition hall without special consent from the Organizer.
</t>
    </r>
    <r>
      <rPr>
        <b/>
        <sz val="8"/>
        <color theme="1"/>
        <rFont val="Calibri"/>
        <family val="3"/>
        <charset val="129"/>
        <scheme val="minor"/>
      </rPr>
      <t>Article No. 11 Cancellation by Organizer</t>
    </r>
    <r>
      <rPr>
        <sz val="8"/>
        <color theme="1"/>
        <rFont val="Calibri"/>
        <family val="3"/>
        <charset val="129"/>
        <scheme val="minor"/>
      </rPr>
      <t xml:space="preserve">
If the Organizer cancels the launch of the Exhibition, the Organizer shall make full refunds of the application fees to the Exhibitor. If the Exhibition launching date is changed or cancelled due to circumstances beyond the reasonable control of the Organizer, such as a natural calamity or a crisis, the Organizer shall not make the refund. In this case, the Exhibitor may not claim for compensation.
</t>
    </r>
    <r>
      <rPr>
        <b/>
        <sz val="8"/>
        <color theme="1"/>
        <rFont val="Calibri"/>
        <family val="3"/>
        <charset val="129"/>
        <scheme val="minor"/>
      </rPr>
      <t>Article No. 12 Additional Terms</t>
    </r>
    <r>
      <rPr>
        <sz val="8"/>
        <color theme="1"/>
        <rFont val="Calibri"/>
        <family val="3"/>
        <charset val="129"/>
        <scheme val="minor"/>
      </rPr>
      <t xml:space="preserve">
When necessary, the Organizer may issue supplementary regulations in addition to those in the Exhibition Participation Regulation and Conditions of Contract and those regulations shall be binding on the Exhibitor. The Exhibitor is obligated to observe the rules and regulations of the Exhibition hall.
</t>
    </r>
    <r>
      <rPr>
        <b/>
        <sz val="8"/>
        <color theme="1"/>
        <rFont val="Calibri"/>
        <family val="3"/>
        <charset val="129"/>
        <scheme val="minor"/>
      </rPr>
      <t>Article No. 13 Arbitration of Disputes</t>
    </r>
    <r>
      <rPr>
        <sz val="8"/>
        <color theme="1"/>
        <rFont val="Calibri"/>
        <family val="3"/>
        <charset val="129"/>
        <scheme val="minor"/>
      </rPr>
      <t xml:space="preserve">
Any dispute arising hereafter between the Organizer and the Exhibitor concerning the Exhibition Participation Regulation and Contract Conditions or the rights and liabilities of the parties thereto shall be settled in accordance with the Korean Commercial Arbitration Board. The verdict of the above arbitration shall be final and binding upon both parties.
</t>
    </r>
    <phoneticPr fontId="1" type="noConversion"/>
  </si>
  <si>
    <r>
      <rPr>
        <b/>
        <sz val="8"/>
        <color theme="1"/>
        <rFont val="Calibri"/>
        <family val="3"/>
        <charset val="129"/>
        <scheme val="minor"/>
      </rPr>
      <t>Article No. 1 Terms and Definitions</t>
    </r>
    <r>
      <rPr>
        <sz val="8"/>
        <color theme="1"/>
        <rFont val="Calibri"/>
        <family val="3"/>
        <charset val="129"/>
        <scheme val="minor"/>
      </rPr>
      <t xml:space="preserve">
“Exhibition" refers to the Vietnam International Maternity Baby &amp; Kids Fair. "Exhibitor" refers to the companies, unions and organizations that submitted the participation contract form and paid the contract fee.
"Organizer" refers to Coex and SEGE Fairs Co., Ltd.
</t>
    </r>
    <r>
      <rPr>
        <b/>
        <sz val="8"/>
        <color theme="1"/>
        <rFont val="Calibri"/>
        <family val="3"/>
        <charset val="129"/>
        <scheme val="minor"/>
      </rPr>
      <t xml:space="preserve">
Article No. 2 Exhibition Booth Allocation</t>
    </r>
    <r>
      <rPr>
        <sz val="8"/>
        <color theme="1"/>
        <rFont val="Calibri"/>
        <family val="3"/>
        <charset val="129"/>
        <scheme val="minor"/>
      </rPr>
      <t xml:space="preserve">
The Organizer shall allocate the booths of each enterprise by considering the order of application, the nature of the exhibits, the scale of participation and other appropriate criterions.
The Organizer reserves the right to make changes to the exhibition booth allocated to the Exhibitor at any time prior to the commencement of the build- up of the exhibition under special circumstances.
Such changes shall be at the discretion of the Organizer, and the Exhibitor may not claim for compensation concerning any results caused by the change.
</t>
    </r>
    <r>
      <rPr>
        <b/>
        <sz val="8"/>
        <color theme="1"/>
        <rFont val="Calibri"/>
        <family val="3"/>
        <charset val="129"/>
        <scheme val="minor"/>
      </rPr>
      <t>Article No. 3 Participation Fee Payment Procedures</t>
    </r>
    <r>
      <rPr>
        <sz val="8"/>
        <color theme="1"/>
        <rFont val="Calibri"/>
        <family val="3"/>
        <charset val="129"/>
        <scheme val="minor"/>
      </rPr>
      <t xml:space="preserve">
Participation application (contract) form must be submitted to SEGEFAIRS and 50% of the participation fee (the cost of setting up a booth) must be paid as contract fee.
The balance (50% of the cost of setting up a booth) and the cost of applying for subsidiary facilities must be paid  by 3 April, 2023.
</t>
    </r>
    <r>
      <rPr>
        <b/>
        <sz val="8"/>
        <color theme="1"/>
        <rFont val="Calibri"/>
        <family val="3"/>
        <charset val="129"/>
        <scheme val="minor"/>
      </rPr>
      <t xml:space="preserve">
Article No. 4 Participation Contract Cancellation</t>
    </r>
    <r>
      <rPr>
        <sz val="8"/>
        <color theme="1"/>
        <rFont val="Calibri"/>
        <family val="3"/>
        <charset val="129"/>
        <scheme val="minor"/>
      </rPr>
      <t xml:space="preserve">
If the Exhibitor fails to submit the participation fee by the due date or in the case of breaking the regulations set by the Organizer, the Organizer shall reserve the right to terminate the Participation Application (contract), and in this case, the submitted participation fee will not be refunded.
</t>
    </r>
    <r>
      <rPr>
        <b/>
        <sz val="8"/>
        <color theme="1"/>
        <rFont val="Calibri"/>
        <family val="3"/>
        <charset val="129"/>
        <scheme val="minor"/>
      </rPr>
      <t xml:space="preserve">
Article No. 5 Cancellation Penalty and Scale Reduction</t>
    </r>
    <r>
      <rPr>
        <sz val="8"/>
        <color theme="1"/>
        <rFont val="Calibri"/>
        <family val="3"/>
        <charset val="129"/>
        <scheme val="minor"/>
      </rPr>
      <t xml:space="preserve">
If an Exhibitor cancels a part or the whole of the exhibition booth after submitting the participation application (contract) form, the Exhibitor must pay the following penalty within 15 days after cancellation. The penalty will be paid out of the application fee which is already paid. If short, an extra payment shall me made, and if surplus, refund shall be made.
-61 days before the show-day: 50% of the Application fee X size of cancellation / size of application
-60 to 31 days before the show-day: 80% of the Application fee X size of cancellation/size of application
-30 days before the show-day: 100% of the Application fee X size of cancellation / size of application
</t>
    </r>
    <r>
      <rPr>
        <b/>
        <sz val="8"/>
        <color theme="1"/>
        <rFont val="Calibri"/>
        <family val="3"/>
        <charset val="129"/>
        <scheme val="minor"/>
      </rPr>
      <t>Article No. 6 CUSTOMS</t>
    </r>
    <r>
      <rPr>
        <sz val="8"/>
        <color theme="1"/>
        <rFont val="Calibri"/>
        <family val="3"/>
        <charset val="129"/>
        <scheme val="minor"/>
      </rPr>
      <t xml:space="preserve">
Each exhibitor shall be responsible for carrying out customs formalities in connection with equipment and products originating from abroad. The Organizer shall not be held liable for any problems that may arise in connection with such formalities. Therefore, the exhibitor shall hold the Organizer harmless against any actions and/or claims in this respect and shall indemnify the Organizer for any damage sustained by the latter on account of a breach of the requisite customs formalities.
</t>
    </r>
    <phoneticPr fontId="1" type="noConversion"/>
  </si>
  <si>
    <t>Submission: minhkhue@coex.vn</t>
  </si>
  <si>
    <t>140-000-113217</t>
  </si>
  <si>
    <t>SHINHAN BANK, WORLD TRADE CENTER BRANCH, SEOUL, KOREA</t>
  </si>
  <si>
    <t>COEX</t>
  </si>
  <si>
    <t xml:space="preserve">No. of Booth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</si>
</sst>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quot;₩&quot;* #,##0_-;_-&quot;₩&quot;* &quot;-&quot;_-;_-@_-"/>
    <numFmt numFmtId="165" formatCode="_-* #,##0_-;\-* #,##0_-;_-* &quot;-&quot;_-;_-@_-"/>
    <numFmt numFmtId="166" formatCode="&quot;₩&quot;#,##0_);[Red]\(&quot;₩&quot;#,##0\)"/>
    <numFmt numFmtId="167" formatCode="#,###&quot;원&quot;"/>
    <numFmt numFmtId="168" formatCode="_-[$$-409]* #,##0.00_ ;_-[$$-409]* \-#,##0.00\ ;_-[$$-409]* &quot;-&quot;??_ ;_-@_ "/>
    <numFmt numFmtId="169" formatCode="_-[$$-409]* #,##0_ ;_-[$$-409]* \-#,##0\ ;_-[$$-409]* &quot;-&quot;??_ ;_-@_ "/>
    <numFmt numFmtId="170" formatCode="[$-409]d&quot;-&quot;mmm&quot;-&quot;yy;@"/>
  </numFmts>
  <fonts count="54">
    <font>
      <sz val="11"/>
      <color theme="1"/>
      <name val="Calibri"/>
      <family val="2"/>
      <charset val="129"/>
      <scheme val="minor"/>
    </font>
    <font>
      <sz val="8"/>
      <name val="Calibri"/>
      <family val="2"/>
      <charset val="129"/>
      <scheme val="minor"/>
    </font>
    <font>
      <b/>
      <sz val="11"/>
      <color theme="1"/>
      <name val="Calibri"/>
      <family val="3"/>
      <charset val="129"/>
      <scheme val="minor"/>
    </font>
    <font>
      <sz val="11"/>
      <color theme="1"/>
      <name val="Calibri"/>
      <family val="2"/>
      <charset val="129"/>
      <scheme val="minor"/>
    </font>
    <font>
      <sz val="11"/>
      <color theme="1"/>
      <name val="Calibri"/>
      <family val="3"/>
      <charset val="129"/>
      <scheme val="minor"/>
    </font>
    <font>
      <sz val="11"/>
      <color rgb="FF58585B"/>
      <name val="Calibri"/>
      <family val="3"/>
      <charset val="129"/>
      <scheme val="minor"/>
    </font>
    <font>
      <sz val="10"/>
      <color theme="1"/>
      <name val="Calibri"/>
      <family val="3"/>
      <charset val="129"/>
      <scheme val="minor"/>
    </font>
    <font>
      <sz val="11"/>
      <name val="Calibri"/>
      <family val="3"/>
      <charset val="129"/>
      <scheme val="minor"/>
    </font>
    <font>
      <sz val="10"/>
      <name val="Calibri"/>
      <family val="3"/>
      <charset val="129"/>
      <scheme val="minor"/>
    </font>
    <font>
      <sz val="8"/>
      <color theme="1"/>
      <name val="Calibri"/>
      <family val="3"/>
      <charset val="129"/>
      <scheme val="minor"/>
    </font>
    <font>
      <sz val="9"/>
      <color theme="1"/>
      <name val="Calibri"/>
      <family val="3"/>
      <charset val="129"/>
      <scheme val="minor"/>
    </font>
    <font>
      <sz val="12"/>
      <color theme="1"/>
      <name val="Century Gothic"/>
      <family val="2"/>
    </font>
    <font>
      <b/>
      <sz val="30"/>
      <name val="Calibri"/>
      <family val="3"/>
      <charset val="129"/>
      <scheme val="minor"/>
    </font>
    <font>
      <b/>
      <sz val="12"/>
      <color theme="1"/>
      <name val="Calibri"/>
      <family val="3"/>
      <charset val="129"/>
      <scheme val="minor"/>
    </font>
    <font>
      <b/>
      <sz val="11"/>
      <name val="Calibri"/>
      <family val="3"/>
      <charset val="129"/>
      <scheme val="minor"/>
    </font>
    <font>
      <sz val="10"/>
      <color rgb="FF000000"/>
      <name val="Times New Roman"/>
      <family val="1"/>
    </font>
    <font>
      <sz val="8"/>
      <name val="돋움"/>
      <family val="3"/>
      <charset val="129"/>
    </font>
    <font>
      <u/>
      <sz val="10"/>
      <color theme="10"/>
      <name val="Times New Roman"/>
      <family val="1"/>
    </font>
    <font>
      <sz val="9"/>
      <name val="돋움"/>
      <family val="3"/>
      <charset val="129"/>
    </font>
    <font>
      <sz val="10"/>
      <color rgb="FF000000"/>
      <name val="돋움"/>
      <family val="3"/>
      <charset val="129"/>
    </font>
    <font>
      <u/>
      <sz val="18"/>
      <name val="고딕"/>
      <family val="3"/>
      <charset val="129"/>
    </font>
    <font>
      <sz val="14"/>
      <name val="고딕"/>
      <family val="3"/>
      <charset val="129"/>
    </font>
    <font>
      <sz val="9"/>
      <name val="고딕"/>
      <family val="3"/>
      <charset val="129"/>
    </font>
    <font>
      <sz val="10"/>
      <name val="고딕"/>
      <family val="3"/>
      <charset val="129"/>
    </font>
    <font>
      <sz val="9"/>
      <color rgb="FF000000"/>
      <name val="고딕"/>
      <family val="3"/>
      <charset val="129"/>
    </font>
    <font>
      <sz val="10"/>
      <color rgb="FF000000"/>
      <name val="Arial"/>
      <family val="2"/>
    </font>
    <font>
      <u/>
      <sz val="18"/>
      <name val="Arial"/>
      <family val="2"/>
    </font>
    <font>
      <sz val="14"/>
      <name val="Arial"/>
      <family val="2"/>
    </font>
    <font>
      <sz val="9"/>
      <name val="Arial"/>
      <family val="2"/>
    </font>
    <font>
      <sz val="11"/>
      <name val="Arial"/>
      <family val="2"/>
    </font>
    <font>
      <sz val="10"/>
      <name val="Arial"/>
      <family val="2"/>
    </font>
    <font>
      <u/>
      <sz val="10"/>
      <color theme="10"/>
      <name val="Arial"/>
      <family val="2"/>
    </font>
    <font>
      <sz val="9"/>
      <color rgb="FF000000"/>
      <name val="Arial"/>
      <family val="2"/>
    </font>
    <font>
      <b/>
      <sz val="9"/>
      <color rgb="FF000000"/>
      <name val="Arial"/>
      <family val="2"/>
    </font>
    <font>
      <b/>
      <sz val="9"/>
      <name val="Arial"/>
      <family val="2"/>
    </font>
    <font>
      <b/>
      <sz val="12"/>
      <color rgb="FF000000"/>
      <name val="Arial"/>
      <family val="2"/>
    </font>
    <font>
      <b/>
      <sz val="12"/>
      <color rgb="FF000000"/>
      <name val="고딕"/>
      <family val="3"/>
      <charset val="129"/>
    </font>
    <font>
      <b/>
      <sz val="14"/>
      <color theme="1"/>
      <name val="Calibri"/>
      <family val="3"/>
      <charset val="129"/>
      <scheme val="minor"/>
    </font>
    <font>
      <b/>
      <sz val="9"/>
      <color theme="1"/>
      <name val="Calibri"/>
      <family val="3"/>
      <charset val="129"/>
      <scheme val="minor"/>
    </font>
    <font>
      <u/>
      <sz val="10"/>
      <color theme="10"/>
      <name val="Calibri"/>
      <family val="3"/>
      <charset val="129"/>
      <scheme val="minor"/>
    </font>
    <font>
      <sz val="11"/>
      <color theme="0"/>
      <name val="Calibri"/>
      <family val="3"/>
      <charset val="129"/>
      <scheme val="minor"/>
    </font>
    <font>
      <b/>
      <sz val="13"/>
      <color theme="1"/>
      <name val="Calibri"/>
      <family val="3"/>
      <charset val="129"/>
      <scheme val="minor"/>
    </font>
    <font>
      <sz val="11"/>
      <color rgb="FFFF0000"/>
      <name val="Calibri"/>
      <family val="3"/>
      <charset val="129"/>
      <scheme val="minor"/>
    </font>
    <font>
      <b/>
      <sz val="25"/>
      <name val="Calibri"/>
      <family val="3"/>
      <charset val="129"/>
      <scheme val="minor"/>
    </font>
    <font>
      <b/>
      <sz val="12"/>
      <name val="Calibri"/>
      <family val="3"/>
      <charset val="129"/>
      <scheme val="minor"/>
    </font>
    <font>
      <b/>
      <sz val="11"/>
      <color theme="1"/>
      <name val="Calibri Light"/>
      <family val="3"/>
      <charset val="129"/>
      <scheme val="major"/>
    </font>
    <font>
      <sz val="10"/>
      <name val="Calibri Light"/>
      <family val="3"/>
      <charset val="129"/>
      <scheme val="major"/>
    </font>
    <font>
      <b/>
      <sz val="9"/>
      <color rgb="FF58595B"/>
      <name val="Calibri Light"/>
      <family val="3"/>
      <charset val="129"/>
      <scheme val="major"/>
    </font>
    <font>
      <sz val="11"/>
      <color theme="1"/>
      <name val="Calibri Light"/>
      <family val="3"/>
      <charset val="129"/>
      <scheme val="major"/>
    </font>
    <font>
      <b/>
      <sz val="8"/>
      <color theme="1"/>
      <name val="Calibri"/>
      <family val="3"/>
      <charset val="129"/>
      <scheme val="minor"/>
    </font>
    <font>
      <sz val="9"/>
      <color rgb="FF000000"/>
      <name val="Malgun Gothic"/>
      <family val="2"/>
    </font>
    <font>
      <sz val="9"/>
      <color rgb="FF58595B"/>
      <name val="Arial"/>
      <family val="2"/>
    </font>
    <font>
      <sz val="9"/>
      <color theme="1"/>
      <name val="Calibri Light"/>
      <family val="3"/>
      <charset val="129"/>
      <scheme val="major"/>
    </font>
    <font>
      <sz val="9"/>
      <color rgb="FF202124"/>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E2E3E4"/>
        <bgColor indexed="64"/>
      </patternFill>
    </fill>
    <fill>
      <patternFill patternType="solid">
        <fgColor rgb="FFFFFF00"/>
        <bgColor indexed="64"/>
      </patternFill>
    </fill>
    <fill>
      <patternFill patternType="solid">
        <fgColor theme="4" tint="0.79998168889431442"/>
        <bgColor indexed="64"/>
      </patternFill>
    </fill>
    <fill>
      <patternFill patternType="solid">
        <fgColor rgb="FFEBEBEB"/>
      </patternFill>
    </fill>
    <fill>
      <patternFill patternType="solid">
        <fgColor rgb="FFA3D4E1"/>
      </patternFill>
    </fill>
    <fill>
      <patternFill patternType="solid">
        <fgColor them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double">
        <color auto="1"/>
      </bottom>
      <diagonal/>
    </border>
    <border>
      <left/>
      <right/>
      <top style="double">
        <color auto="1"/>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thick">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top style="medium">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165" fontId="3" fillId="0" borderId="0" applyFont="0" applyFill="0" applyBorder="0" applyAlignment="0" applyProtection="0">
      <alignment vertical="center"/>
    </xf>
    <xf numFmtId="0" fontId="11" fillId="0" borderId="0"/>
    <xf numFmtId="0" fontId="15" fillId="0" borderId="0"/>
    <xf numFmtId="0" fontId="17" fillId="0" borderId="0" applyNumberFormat="0" applyFill="0" applyBorder="0" applyAlignment="0" applyProtection="0"/>
    <xf numFmtId="164"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10">
    <xf numFmtId="0" fontId="0" fillId="0" borderId="0" xfId="0">
      <alignment vertical="center"/>
    </xf>
    <xf numFmtId="0" fontId="25" fillId="0" borderId="0" xfId="3" applyFont="1" applyFill="1" applyBorder="1" applyAlignment="1">
      <alignment horizontal="left" vertical="top"/>
    </xf>
    <xf numFmtId="0" fontId="25" fillId="0" borderId="0" xfId="3" applyFont="1" applyFill="1" applyBorder="1" applyAlignment="1">
      <alignment horizontal="left" vertical="center"/>
    </xf>
    <xf numFmtId="0" fontId="26" fillId="0" borderId="0" xfId="3" applyFont="1" applyFill="1" applyBorder="1" applyAlignment="1">
      <alignment horizontal="center" vertical="center"/>
    </xf>
    <xf numFmtId="0" fontId="27" fillId="0" borderId="0" xfId="3" applyFont="1" applyFill="1" applyBorder="1" applyAlignment="1">
      <alignment horizontal="center" vertical="center"/>
    </xf>
    <xf numFmtId="0" fontId="28" fillId="6" borderId="1" xfId="3" applyFont="1" applyFill="1" applyBorder="1" applyAlignment="1">
      <alignment horizontal="center" vertical="center" wrapText="1"/>
    </xf>
    <xf numFmtId="0" fontId="30" fillId="0" borderId="0" xfId="3" applyFont="1" applyFill="1" applyBorder="1" applyAlignment="1">
      <alignment horizontal="center" vertical="center" wrapText="1"/>
    </xf>
    <xf numFmtId="0" fontId="30" fillId="0" borderId="1"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25" fillId="0" borderId="22" xfId="3" applyFont="1" applyFill="1" applyBorder="1" applyAlignment="1">
      <alignment horizontal="left" vertical="center"/>
    </xf>
    <xf numFmtId="3" fontId="32" fillId="0" borderId="0" xfId="3" applyNumberFormat="1" applyFont="1" applyFill="1" applyBorder="1" applyAlignment="1">
      <alignment horizontal="center" vertical="center" shrinkToFit="1"/>
    </xf>
    <xf numFmtId="3" fontId="33" fillId="0" borderId="0" xfId="3" applyNumberFormat="1" applyFont="1" applyFill="1" applyBorder="1" applyAlignment="1">
      <alignment horizontal="center" vertical="center" shrinkToFit="1"/>
    </xf>
    <xf numFmtId="0" fontId="25" fillId="0" borderId="0" xfId="3" applyFont="1" applyFill="1" applyBorder="1" applyAlignment="1">
      <alignment horizontal="left" vertical="center" wrapText="1"/>
    </xf>
    <xf numFmtId="166" fontId="34" fillId="0" borderId="0" xfId="3" applyNumberFormat="1" applyFont="1" applyFill="1" applyBorder="1" applyAlignment="1">
      <alignment horizontal="center" vertical="center" wrapText="1"/>
    </xf>
    <xf numFmtId="0" fontId="35" fillId="0" borderId="0" xfId="3" applyFont="1" applyFill="1" applyBorder="1" applyAlignment="1">
      <alignment horizontal="left" vertical="center"/>
    </xf>
    <xf numFmtId="166" fontId="32" fillId="0" borderId="1" xfId="3" applyNumberFormat="1" applyFont="1" applyFill="1" applyBorder="1" applyAlignment="1">
      <alignment horizontal="center" vertical="center" shrinkToFit="1"/>
    </xf>
    <xf numFmtId="166" fontId="32" fillId="0" borderId="0" xfId="3" applyNumberFormat="1" applyFont="1" applyFill="1" applyBorder="1" applyAlignment="1">
      <alignment horizontal="center" vertical="center" shrinkToFit="1"/>
    </xf>
    <xf numFmtId="165" fontId="32" fillId="0" borderId="1" xfId="1" applyFont="1" applyFill="1" applyBorder="1" applyAlignment="1">
      <alignment horizontal="center" vertical="center" shrinkToFit="1"/>
    </xf>
    <xf numFmtId="166" fontId="25" fillId="0" borderId="0" xfId="3" applyNumberFormat="1" applyFont="1" applyFill="1" applyBorder="1" applyAlignment="1">
      <alignment horizontal="left" vertical="center"/>
    </xf>
    <xf numFmtId="0" fontId="28" fillId="0" borderId="0" xfId="3" applyFont="1" applyFill="1" applyBorder="1" applyAlignment="1">
      <alignment horizontal="center" vertical="center" wrapText="1"/>
    </xf>
    <xf numFmtId="0" fontId="30" fillId="0" borderId="19" xfId="3" applyFont="1" applyFill="1" applyBorder="1" applyAlignment="1">
      <alignment horizontal="center" vertical="center" wrapText="1"/>
    </xf>
    <xf numFmtId="0" fontId="30" fillId="0" borderId="17" xfId="3" applyFont="1" applyFill="1" applyBorder="1" applyAlignment="1">
      <alignment horizontal="center" vertical="center" wrapText="1"/>
    </xf>
    <xf numFmtId="0" fontId="25" fillId="0" borderId="0" xfId="3" applyFont="1" applyFill="1" applyBorder="1" applyAlignment="1">
      <alignment horizontal="center" vertical="center"/>
    </xf>
    <xf numFmtId="0" fontId="28" fillId="5" borderId="1" xfId="3" applyFont="1" applyFill="1" applyBorder="1" applyAlignment="1">
      <alignment horizontal="center" vertical="center" wrapText="1"/>
    </xf>
    <xf numFmtId="0" fontId="4" fillId="0" borderId="0" xfId="0" applyFont="1" applyProtection="1">
      <alignment vertical="center"/>
      <protection locked="0"/>
    </xf>
    <xf numFmtId="0" fontId="4" fillId="0" borderId="0" xfId="0" applyFont="1" applyProtection="1">
      <alignment vertical="center"/>
    </xf>
    <xf numFmtId="0" fontId="4" fillId="0" borderId="0" xfId="0" applyFont="1" applyBorder="1" applyProtection="1">
      <alignment vertical="center"/>
    </xf>
    <xf numFmtId="0" fontId="4" fillId="0" borderId="15" xfId="0" applyFont="1" applyBorder="1" applyProtection="1">
      <alignment vertical="center"/>
    </xf>
    <xf numFmtId="0" fontId="2" fillId="0" borderId="16" xfId="0" applyFont="1" applyBorder="1" applyAlignment="1" applyProtection="1">
      <alignment vertical="center"/>
    </xf>
    <xf numFmtId="0" fontId="4" fillId="0" borderId="16" xfId="0" applyFont="1" applyBorder="1" applyAlignment="1" applyProtection="1">
      <alignment vertical="center"/>
    </xf>
    <xf numFmtId="0" fontId="4" fillId="0" borderId="16" xfId="0" applyFont="1" applyBorder="1" applyProtection="1">
      <alignment vertical="center"/>
    </xf>
    <xf numFmtId="0" fontId="13" fillId="0" borderId="0" xfId="0" applyFont="1" applyProtection="1">
      <alignment vertical="center"/>
    </xf>
    <xf numFmtId="0" fontId="4" fillId="0" borderId="0" xfId="0" applyFont="1" applyAlignment="1" applyProtection="1">
      <alignment horizontal="center" vertical="center"/>
    </xf>
    <xf numFmtId="0" fontId="14" fillId="3" borderId="6" xfId="0" applyFont="1" applyFill="1" applyBorder="1" applyAlignment="1" applyProtection="1">
      <alignment horizontal="center" vertical="center" wrapText="1"/>
    </xf>
    <xf numFmtId="0" fontId="5" fillId="0" borderId="0" xfId="0" applyFont="1" applyFill="1" applyBorder="1" applyAlignment="1" applyProtection="1">
      <alignment horizontal="right" vertical="center" wrapText="1"/>
    </xf>
    <xf numFmtId="165" fontId="4" fillId="0" borderId="0" xfId="1" applyFont="1" applyProtection="1">
      <alignment vertical="center"/>
    </xf>
    <xf numFmtId="0" fontId="10" fillId="0" borderId="0" xfId="0" quotePrefix="1" applyFont="1" applyBorder="1" applyProtection="1">
      <alignment vertical="center"/>
    </xf>
    <xf numFmtId="0" fontId="12" fillId="0" borderId="0" xfId="0" applyFont="1" applyBorder="1" applyAlignment="1" applyProtection="1">
      <alignment horizontal="center" vertical="center" wrapText="1"/>
    </xf>
    <xf numFmtId="167" fontId="7" fillId="0" borderId="0" xfId="1" applyNumberFormat="1" applyFont="1" applyBorder="1" applyAlignment="1" applyProtection="1">
      <alignment horizontal="right" vertical="center"/>
    </xf>
    <xf numFmtId="0" fontId="8" fillId="0" borderId="0" xfId="0" applyFont="1" applyFill="1" applyBorder="1" applyAlignment="1" applyProtection="1">
      <alignment horizontal="center" vertical="center" shrinkToFit="1"/>
    </xf>
    <xf numFmtId="0" fontId="12" fillId="0" borderId="0" xfId="0" applyFont="1" applyBorder="1" applyAlignment="1" applyProtection="1">
      <alignment vertical="center" wrapText="1"/>
    </xf>
    <xf numFmtId="0" fontId="12" fillId="0" borderId="15"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Alignment="1" applyProtection="1">
      <alignment vertical="center" wrapText="1"/>
    </xf>
    <xf numFmtId="0" fontId="2" fillId="0" borderId="0" xfId="0" applyFont="1" applyBorder="1" applyAlignment="1" applyProtection="1">
      <alignment horizontal="left"/>
    </xf>
    <xf numFmtId="0" fontId="13" fillId="0" borderId="0" xfId="0" applyFont="1" applyBorder="1" applyAlignment="1" applyProtection="1"/>
    <xf numFmtId="0" fontId="37" fillId="0" borderId="0" xfId="0" applyFont="1" applyBorder="1" applyAlignment="1" applyProtection="1">
      <alignment horizontal="right"/>
    </xf>
    <xf numFmtId="0" fontId="38" fillId="0" borderId="0" xfId="0" applyFont="1" applyBorder="1" applyAlignment="1" applyProtection="1">
      <alignment horizontal="right"/>
    </xf>
    <xf numFmtId="49" fontId="4" fillId="0" borderId="0" xfId="0" applyNumberFormat="1" applyFont="1" applyBorder="1" applyAlignment="1" applyProtection="1">
      <alignment vertical="center"/>
      <protection locked="0"/>
    </xf>
    <xf numFmtId="0" fontId="4" fillId="0" borderId="0" xfId="0" applyFont="1" applyFill="1" applyBorder="1" applyProtection="1">
      <alignment vertical="center"/>
    </xf>
    <xf numFmtId="0" fontId="40" fillId="0" borderId="0" xfId="0" applyFont="1" applyFill="1" applyBorder="1" applyProtection="1">
      <alignment vertical="center"/>
    </xf>
    <xf numFmtId="0" fontId="8" fillId="0" borderId="10" xfId="0" applyFont="1" applyBorder="1" applyAlignment="1" applyProtection="1">
      <alignment horizontal="right" vertical="center" wrapText="1"/>
      <protection locked="0"/>
    </xf>
    <xf numFmtId="0" fontId="8" fillId="2" borderId="10" xfId="0" applyFont="1" applyFill="1" applyBorder="1" applyAlignment="1" applyProtection="1">
      <alignment horizontal="right" vertical="center" wrapText="1"/>
    </xf>
    <xf numFmtId="0" fontId="8" fillId="0" borderId="13" xfId="0" applyFont="1" applyBorder="1" applyAlignment="1" applyProtection="1">
      <alignment horizontal="right" vertical="center" wrapText="1"/>
      <protection locked="0"/>
    </xf>
    <xf numFmtId="0" fontId="8" fillId="2" borderId="13" xfId="0" applyFont="1" applyFill="1" applyBorder="1" applyAlignment="1" applyProtection="1">
      <alignment horizontal="right" vertical="center" wrapText="1"/>
    </xf>
    <xf numFmtId="0" fontId="6" fillId="2" borderId="1" xfId="0" applyFont="1" applyFill="1" applyBorder="1" applyAlignment="1" applyProtection="1">
      <alignment horizontal="center" vertical="center"/>
    </xf>
    <xf numFmtId="0" fontId="6" fillId="0" borderId="2" xfId="0" applyFont="1" applyBorder="1" applyProtection="1">
      <alignment vertical="center"/>
      <protection locked="0"/>
    </xf>
    <xf numFmtId="0" fontId="6" fillId="2" borderId="6" xfId="0"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shrinkToFit="1"/>
      <protection locked="0"/>
    </xf>
    <xf numFmtId="0" fontId="8" fillId="0" borderId="1" xfId="0" applyFont="1" applyBorder="1" applyAlignment="1" applyProtection="1">
      <alignment horizontal="right" vertical="center" wrapText="1"/>
      <protection locked="0"/>
    </xf>
    <xf numFmtId="0" fontId="8" fillId="0" borderId="41" xfId="0" applyFont="1" applyBorder="1" applyAlignment="1" applyProtection="1">
      <alignment horizontal="right" vertical="center" wrapText="1"/>
      <protection locked="0"/>
    </xf>
    <xf numFmtId="0" fontId="8" fillId="2" borderId="42" xfId="0" applyFont="1" applyFill="1" applyBorder="1" applyAlignment="1" applyProtection="1">
      <alignment horizontal="right" vertical="center" wrapText="1"/>
    </xf>
    <xf numFmtId="0" fontId="8" fillId="2" borderId="44" xfId="0" applyFont="1" applyFill="1" applyBorder="1" applyAlignment="1" applyProtection="1">
      <alignment horizontal="right" vertical="center" wrapText="1"/>
    </xf>
    <xf numFmtId="0" fontId="38" fillId="0" borderId="0" xfId="0" quotePrefix="1" applyFont="1" applyBorder="1" applyProtection="1">
      <alignment vertical="center"/>
    </xf>
    <xf numFmtId="0" fontId="4" fillId="0" borderId="1" xfId="0" applyFont="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66" fontId="4" fillId="5" borderId="1" xfId="0" applyNumberFormat="1" applyFont="1" applyFill="1" applyBorder="1" applyAlignment="1" applyProtection="1">
      <alignment horizontal="center" vertical="center"/>
      <protection locked="0"/>
    </xf>
    <xf numFmtId="165" fontId="2" fillId="0" borderId="0" xfId="1" applyFont="1" applyBorder="1" applyAlignment="1" applyProtection="1">
      <alignment horizontal="center" vertical="center"/>
      <protection locked="0"/>
    </xf>
    <xf numFmtId="0" fontId="8" fillId="0" borderId="0" xfId="0" applyFont="1" applyFill="1" applyBorder="1" applyAlignment="1" applyProtection="1">
      <alignment horizontal="center" vertical="center" shrinkToFit="1"/>
    </xf>
    <xf numFmtId="0" fontId="6" fillId="0" borderId="5" xfId="0" applyNumberFormat="1" applyFont="1" applyBorder="1" applyAlignment="1" applyProtection="1">
      <alignment vertical="center"/>
      <protection locked="0"/>
    </xf>
    <xf numFmtId="169" fontId="8" fillId="2" borderId="41" xfId="5" applyNumberFormat="1" applyFont="1" applyFill="1" applyBorder="1" applyAlignment="1" applyProtection="1">
      <alignment horizontal="center" vertical="center" wrapText="1"/>
    </xf>
    <xf numFmtId="169" fontId="8" fillId="2" borderId="1" xfId="0" applyNumberFormat="1" applyFont="1" applyFill="1" applyBorder="1" applyAlignment="1" applyProtection="1">
      <alignment horizontal="center" vertical="center" wrapText="1"/>
    </xf>
    <xf numFmtId="169" fontId="8" fillId="2" borderId="10" xfId="6" applyNumberFormat="1" applyFont="1" applyFill="1" applyBorder="1" applyAlignment="1" applyProtection="1">
      <alignment horizontal="center" vertical="center" wrapText="1"/>
    </xf>
    <xf numFmtId="169" fontId="8" fillId="2" borderId="13" xfId="6" applyNumberFormat="1" applyFont="1" applyFill="1" applyBorder="1" applyAlignment="1" applyProtection="1">
      <alignment horizontal="center" vertical="center" wrapText="1"/>
    </xf>
    <xf numFmtId="0" fontId="45" fillId="0" borderId="0" xfId="0" applyFont="1" applyFill="1" applyBorder="1" applyAlignment="1" applyProtection="1">
      <alignment vertical="top"/>
    </xf>
    <xf numFmtId="0" fontId="46" fillId="0" borderId="0" xfId="0" applyFont="1" applyFill="1" applyBorder="1" applyAlignment="1" applyProtection="1">
      <alignment horizontal="center" vertical="center" shrinkToFit="1"/>
    </xf>
    <xf numFmtId="0" fontId="48" fillId="0" borderId="28" xfId="0" applyFont="1" applyBorder="1" applyProtection="1">
      <alignment vertical="center"/>
    </xf>
    <xf numFmtId="0" fontId="48" fillId="0" borderId="0" xfId="0" applyFont="1" applyBorder="1" applyProtection="1">
      <alignment vertical="center"/>
    </xf>
    <xf numFmtId="0" fontId="48" fillId="0" borderId="30" xfId="0" applyFont="1" applyBorder="1" applyProtection="1">
      <alignment vertical="center"/>
    </xf>
    <xf numFmtId="0" fontId="48" fillId="0" borderId="32" xfId="0" applyFont="1" applyBorder="1" applyProtection="1">
      <alignment vertical="center"/>
    </xf>
    <xf numFmtId="0" fontId="48" fillId="0" borderId="33" xfId="0" applyFont="1" applyBorder="1" applyProtection="1">
      <alignment vertical="center"/>
    </xf>
    <xf numFmtId="0" fontId="47" fillId="0" borderId="27" xfId="0" applyFont="1" applyBorder="1">
      <alignment vertical="center"/>
    </xf>
    <xf numFmtId="0" fontId="47" fillId="0" borderId="25" xfId="0" applyFont="1" applyBorder="1">
      <alignment vertical="center"/>
    </xf>
    <xf numFmtId="0" fontId="47" fillId="0" borderId="29" xfId="0" applyFont="1" applyBorder="1">
      <alignment vertical="center"/>
    </xf>
    <xf numFmtId="0" fontId="47" fillId="0" borderId="0" xfId="0" applyFont="1" applyBorder="1">
      <alignment vertical="center"/>
    </xf>
    <xf numFmtId="0" fontId="47" fillId="0" borderId="31" xfId="0" applyFont="1" applyBorder="1">
      <alignment vertical="center"/>
    </xf>
    <xf numFmtId="0" fontId="47" fillId="0" borderId="32" xfId="0" applyFont="1" applyBorder="1">
      <alignment vertical="center"/>
    </xf>
    <xf numFmtId="169" fontId="4" fillId="5" borderId="1" xfId="5" applyNumberFormat="1" applyFont="1" applyFill="1" applyBorder="1" applyAlignment="1" applyProtection="1">
      <alignment horizontal="center" vertical="center"/>
      <protection locked="0"/>
    </xf>
    <xf numFmtId="0" fontId="10" fillId="0" borderId="0" xfId="0" quotePrefix="1" applyFont="1" applyBorder="1" applyAlignment="1" applyProtection="1">
      <alignment vertical="center"/>
    </xf>
    <xf numFmtId="169" fontId="8" fillId="2" borderId="48" xfId="0" applyNumberFormat="1" applyFont="1" applyFill="1" applyBorder="1" applyAlignment="1" applyProtection="1">
      <alignment horizontal="center" vertical="center" wrapText="1"/>
    </xf>
    <xf numFmtId="0" fontId="8" fillId="0" borderId="48" xfId="0" applyFont="1" applyBorder="1" applyAlignment="1" applyProtection="1">
      <alignment vertical="center" wrapText="1"/>
      <protection locked="0"/>
    </xf>
    <xf numFmtId="0" fontId="8" fillId="2" borderId="49" xfId="0" applyFont="1" applyFill="1" applyBorder="1" applyAlignment="1" applyProtection="1">
      <alignment horizontal="right" vertical="center" wrapText="1"/>
    </xf>
    <xf numFmtId="169" fontId="8" fillId="2" borderId="52" xfId="6" applyNumberFormat="1" applyFont="1" applyFill="1" applyBorder="1" applyAlignment="1" applyProtection="1">
      <alignment horizontal="center" vertical="center" wrapText="1"/>
    </xf>
    <xf numFmtId="0" fontId="8" fillId="0" borderId="32" xfId="0" applyFont="1" applyBorder="1" applyAlignment="1" applyProtection="1">
      <alignment vertical="center" wrapText="1"/>
      <protection locked="0"/>
    </xf>
    <xf numFmtId="0" fontId="8" fillId="2" borderId="52" xfId="0" applyFont="1" applyFill="1" applyBorder="1" applyAlignment="1" applyProtection="1">
      <alignment horizontal="right" vertical="center" wrapText="1"/>
    </xf>
    <xf numFmtId="0" fontId="52" fillId="0" borderId="25" xfId="0" applyFont="1" applyBorder="1" applyProtection="1">
      <alignment vertical="center"/>
    </xf>
    <xf numFmtId="0" fontId="4" fillId="0" borderId="0" xfId="0" applyFont="1" applyBorder="1" applyAlignment="1" applyProtection="1">
      <alignment vertical="center" wrapText="1"/>
    </xf>
    <xf numFmtId="170" fontId="41" fillId="0" borderId="0" xfId="0" applyNumberFormat="1" applyFont="1" applyAlignment="1" applyProtection="1">
      <alignment horizontal="center" vertical="center"/>
      <protection locked="0"/>
    </xf>
    <xf numFmtId="0" fontId="8" fillId="2" borderId="48" xfId="0" applyFont="1" applyFill="1" applyBorder="1" applyAlignment="1" applyProtection="1">
      <alignment horizontal="center" vertical="center"/>
    </xf>
    <xf numFmtId="0" fontId="8" fillId="3" borderId="40" xfId="0" applyFont="1" applyFill="1" applyBorder="1" applyAlignment="1" applyProtection="1">
      <alignment horizontal="center" vertical="center" wrapText="1"/>
    </xf>
    <xf numFmtId="0" fontId="8" fillId="3" borderId="43" xfId="0" applyFont="1" applyFill="1" applyBorder="1" applyAlignment="1" applyProtection="1">
      <alignment horizontal="center" vertical="center" wrapText="1"/>
    </xf>
    <xf numFmtId="0" fontId="8" fillId="3" borderId="47" xfId="0" applyFont="1" applyFill="1" applyBorder="1" applyAlignment="1" applyProtection="1">
      <alignment horizontal="center" vertical="center" wrapText="1"/>
    </xf>
    <xf numFmtId="169" fontId="7" fillId="2" borderId="38" xfId="5" applyNumberFormat="1" applyFont="1" applyFill="1" applyBorder="1" applyAlignment="1" applyProtection="1">
      <alignment horizontal="right" vertical="center"/>
    </xf>
    <xf numFmtId="169" fontId="7" fillId="2" borderId="11" xfId="5" applyNumberFormat="1" applyFont="1" applyFill="1" applyBorder="1" applyAlignment="1" applyProtection="1">
      <alignment horizontal="right" vertical="center"/>
    </xf>
    <xf numFmtId="169" fontId="7" fillId="2" borderId="39" xfId="5" applyNumberFormat="1" applyFont="1" applyFill="1" applyBorder="1" applyAlignment="1" applyProtection="1">
      <alignment horizontal="right" vertical="center"/>
    </xf>
    <xf numFmtId="169" fontId="7" fillId="2" borderId="14" xfId="5" applyNumberFormat="1" applyFont="1" applyFill="1" applyBorder="1" applyAlignment="1" applyProtection="1">
      <alignment horizontal="right" vertical="center"/>
    </xf>
    <xf numFmtId="169" fontId="7" fillId="2" borderId="50" xfId="5" applyNumberFormat="1" applyFont="1" applyFill="1" applyBorder="1" applyAlignment="1" applyProtection="1">
      <alignment horizontal="right" vertical="center"/>
    </xf>
    <xf numFmtId="169" fontId="7" fillId="2" borderId="46" xfId="5" applyNumberFormat="1" applyFont="1" applyFill="1" applyBorder="1" applyAlignment="1" applyProtection="1">
      <alignment horizontal="right" vertical="center"/>
    </xf>
    <xf numFmtId="168" fontId="7" fillId="0" borderId="0" xfId="1"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shrinkToFit="1"/>
    </xf>
    <xf numFmtId="168" fontId="14" fillId="0" borderId="34" xfId="1" applyNumberFormat="1" applyFont="1" applyFill="1" applyBorder="1" applyAlignment="1" applyProtection="1">
      <alignment horizontal="right" vertical="center"/>
    </xf>
    <xf numFmtId="168" fontId="42" fillId="0" borderId="36" xfId="1" applyNumberFormat="1" applyFont="1" applyFill="1" applyBorder="1" applyAlignment="1" applyProtection="1">
      <alignment horizontal="right" vertical="center"/>
    </xf>
    <xf numFmtId="0" fontId="8" fillId="2" borderId="4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169" fontId="7" fillId="2" borderId="12" xfId="1" applyNumberFormat="1" applyFont="1" applyFill="1" applyBorder="1" applyAlignment="1" applyProtection="1">
      <alignment horizontal="right" vertical="center"/>
    </xf>
    <xf numFmtId="169" fontId="7" fillId="2" borderId="14" xfId="1" applyNumberFormat="1" applyFont="1" applyFill="1" applyBorder="1" applyAlignment="1" applyProtection="1">
      <alignment horizontal="right" vertical="center"/>
    </xf>
    <xf numFmtId="0" fontId="8" fillId="5" borderId="53" xfId="0" applyFont="1" applyFill="1" applyBorder="1" applyAlignment="1" applyProtection="1">
      <alignment horizontal="center" vertical="center"/>
    </xf>
    <xf numFmtId="0" fontId="8" fillId="5" borderId="54" xfId="0" applyFont="1" applyFill="1" applyBorder="1" applyAlignment="1" applyProtection="1">
      <alignment horizontal="center" vertical="center"/>
    </xf>
    <xf numFmtId="0" fontId="8" fillId="5" borderId="55" xfId="0" applyFont="1" applyFill="1" applyBorder="1" applyAlignment="1" applyProtection="1">
      <alignment horizontal="center" vertical="center"/>
    </xf>
    <xf numFmtId="169" fontId="7" fillId="2" borderId="56" xfId="1" applyNumberFormat="1" applyFont="1" applyFill="1" applyBorder="1" applyAlignment="1" applyProtection="1">
      <alignment horizontal="right" vertical="center"/>
    </xf>
    <xf numFmtId="169" fontId="7" fillId="2" borderId="57" xfId="1" applyNumberFormat="1" applyFont="1" applyFill="1" applyBorder="1" applyAlignment="1" applyProtection="1">
      <alignment horizontal="right" vertical="center"/>
    </xf>
    <xf numFmtId="0" fontId="43" fillId="0" borderId="0"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14" fillId="3" borderId="35" xfId="0" applyFont="1" applyFill="1" applyBorder="1" applyAlignment="1" applyProtection="1">
      <alignment horizontal="center" vertical="center" wrapText="1"/>
    </xf>
    <xf numFmtId="0" fontId="14" fillId="3" borderId="37" xfId="0" applyFont="1" applyFill="1" applyBorder="1" applyAlignment="1" applyProtection="1">
      <alignment horizontal="center" vertical="center" wrapText="1"/>
    </xf>
    <xf numFmtId="49" fontId="8" fillId="2" borderId="6" xfId="0" applyNumberFormat="1" applyFont="1" applyFill="1" applyBorder="1" applyAlignment="1" applyProtection="1">
      <alignment horizontal="center" vertical="center" wrapText="1"/>
    </xf>
    <xf numFmtId="49" fontId="8" fillId="2" borderId="26" xfId="0" applyNumberFormat="1" applyFont="1" applyFill="1" applyBorder="1" applyAlignment="1" applyProtection="1">
      <alignment horizontal="center" vertical="center"/>
    </xf>
    <xf numFmtId="49" fontId="39" fillId="0" borderId="4" xfId="4" applyNumberFormat="1" applyFont="1" applyFill="1" applyBorder="1" applyAlignment="1" applyProtection="1">
      <alignment horizontal="center" vertical="center" shrinkToFit="1"/>
      <protection locked="0"/>
    </xf>
    <xf numFmtId="49" fontId="39" fillId="0" borderId="2" xfId="4" applyNumberFormat="1" applyFont="1" applyFill="1" applyBorder="1" applyAlignment="1" applyProtection="1">
      <alignment horizontal="center" vertical="center" shrinkToFit="1"/>
      <protection locked="0"/>
    </xf>
    <xf numFmtId="49" fontId="39" fillId="0" borderId="5" xfId="4" applyNumberFormat="1" applyFont="1" applyFill="1" applyBorder="1" applyAlignment="1" applyProtection="1">
      <alignment horizontal="center" vertical="center" shrinkToFit="1"/>
      <protection locked="0"/>
    </xf>
    <xf numFmtId="165" fontId="4" fillId="0" borderId="3" xfId="1" applyNumberFormat="1" applyFont="1" applyBorder="1" applyAlignment="1" applyProtection="1">
      <alignment horizontal="center" vertical="center"/>
    </xf>
    <xf numFmtId="165" fontId="4" fillId="0" borderId="3" xfId="1" applyFont="1" applyBorder="1" applyAlignment="1" applyProtection="1">
      <alignment horizontal="center" vertical="center"/>
    </xf>
    <xf numFmtId="170" fontId="13" fillId="0" borderId="0" xfId="0" applyNumberFormat="1" applyFont="1" applyAlignment="1" applyProtection="1">
      <alignment horizontal="center" vertical="center"/>
    </xf>
    <xf numFmtId="0" fontId="9" fillId="0" borderId="0" xfId="0" applyFont="1" applyAlignment="1" applyProtection="1">
      <alignment horizontal="left" vertical="top" wrapText="1"/>
    </xf>
    <xf numFmtId="169" fontId="7" fillId="2" borderId="9" xfId="1" applyNumberFormat="1" applyFont="1" applyFill="1" applyBorder="1" applyAlignment="1" applyProtection="1">
      <alignment horizontal="right" vertical="center"/>
    </xf>
    <xf numFmtId="169" fontId="7" fillId="2" borderId="11" xfId="1" applyNumberFormat="1" applyFont="1" applyFill="1" applyBorder="1" applyAlignment="1" applyProtection="1">
      <alignment horizontal="right" vertical="center"/>
    </xf>
    <xf numFmtId="0" fontId="8" fillId="3" borderId="7"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51" xfId="0" applyFont="1" applyFill="1" applyBorder="1" applyAlignment="1" applyProtection="1">
      <alignment horizontal="center" vertical="center"/>
    </xf>
    <xf numFmtId="169" fontId="7" fillId="2" borderId="45" xfId="1" applyNumberFormat="1" applyFont="1" applyFill="1" applyBorder="1" applyAlignment="1" applyProtection="1">
      <alignment horizontal="right" vertical="center"/>
    </xf>
    <xf numFmtId="169" fontId="7" fillId="2" borderId="46" xfId="1" applyNumberFormat="1" applyFont="1" applyFill="1" applyBorder="1" applyAlignment="1" applyProtection="1">
      <alignment horizontal="right" vertical="center"/>
    </xf>
    <xf numFmtId="49" fontId="8" fillId="0" borderId="4"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14" fillId="3" borderId="36" xfId="0" applyFont="1" applyFill="1" applyBorder="1" applyAlignment="1" applyProtection="1">
      <alignment horizontal="center" vertical="center" wrapText="1"/>
    </xf>
    <xf numFmtId="0" fontId="22" fillId="5" borderId="1" xfId="3" applyFont="1" applyFill="1" applyBorder="1" applyAlignment="1">
      <alignment horizontal="center" vertical="center"/>
    </xf>
    <xf numFmtId="0" fontId="28" fillId="5" borderId="1" xfId="3" applyFont="1" applyFill="1" applyBorder="1" applyAlignment="1">
      <alignment horizontal="center" vertical="center"/>
    </xf>
    <xf numFmtId="166" fontId="34" fillId="0" borderId="4" xfId="3" applyNumberFormat="1" applyFont="1" applyFill="1" applyBorder="1" applyAlignment="1">
      <alignment horizontal="center" vertical="center" wrapText="1"/>
    </xf>
    <xf numFmtId="166" fontId="34" fillId="0" borderId="5" xfId="3" applyNumberFormat="1" applyFont="1" applyFill="1" applyBorder="1" applyAlignment="1">
      <alignment horizontal="center" vertical="center" wrapText="1"/>
    </xf>
    <xf numFmtId="0" fontId="22" fillId="4" borderId="1" xfId="3" applyFont="1" applyFill="1" applyBorder="1" applyAlignment="1">
      <alignment horizontal="center" vertical="center"/>
    </xf>
    <xf numFmtId="0" fontId="28" fillId="4" borderId="1" xfId="3" applyFont="1" applyFill="1" applyBorder="1" applyAlignment="1">
      <alignment horizontal="center" vertical="center"/>
    </xf>
    <xf numFmtId="166" fontId="34" fillId="4" borderId="4" xfId="3" applyNumberFormat="1" applyFont="1" applyFill="1" applyBorder="1" applyAlignment="1">
      <alignment horizontal="center" vertical="center" wrapText="1"/>
    </xf>
    <xf numFmtId="166" fontId="34" fillId="4" borderId="5" xfId="3" applyNumberFormat="1" applyFont="1" applyFill="1" applyBorder="1" applyAlignment="1">
      <alignment horizontal="center" vertical="center" wrapText="1"/>
    </xf>
    <xf numFmtId="166" fontId="33" fillId="0" borderId="4" xfId="3" applyNumberFormat="1" applyFont="1" applyFill="1" applyBorder="1" applyAlignment="1">
      <alignment horizontal="center" vertical="center" shrinkToFit="1"/>
    </xf>
    <xf numFmtId="166" fontId="33" fillId="0" borderId="5" xfId="3" applyNumberFormat="1" applyFont="1" applyFill="1" applyBorder="1" applyAlignment="1">
      <alignment horizontal="center" vertical="center" shrinkToFit="1"/>
    </xf>
    <xf numFmtId="166" fontId="32" fillId="0" borderId="4" xfId="3" applyNumberFormat="1" applyFont="1" applyFill="1" applyBorder="1" applyAlignment="1">
      <alignment horizontal="center" vertical="center" shrinkToFit="1"/>
    </xf>
    <xf numFmtId="166" fontId="32" fillId="0" borderId="5" xfId="3" applyNumberFormat="1" applyFont="1" applyFill="1" applyBorder="1" applyAlignment="1">
      <alignment horizontal="center" vertical="center" shrinkToFit="1"/>
    </xf>
    <xf numFmtId="166" fontId="32" fillId="8" borderId="4" xfId="3" applyNumberFormat="1" applyFont="1" applyFill="1" applyBorder="1" applyAlignment="1">
      <alignment horizontal="center" vertical="center" shrinkToFit="1"/>
    </xf>
    <xf numFmtId="166" fontId="32" fillId="8" borderId="5" xfId="3" applyNumberFormat="1" applyFont="1" applyFill="1" applyBorder="1" applyAlignment="1">
      <alignment horizontal="center" vertical="center" shrinkToFit="1"/>
    </xf>
    <xf numFmtId="0" fontId="28" fillId="6" borderId="4" xfId="3" applyFont="1" applyFill="1" applyBorder="1" applyAlignment="1">
      <alignment horizontal="center" vertical="center" wrapText="1"/>
    </xf>
    <xf numFmtId="0" fontId="28" fillId="6" borderId="5" xfId="3" applyFont="1" applyFill="1" applyBorder="1" applyAlignment="1">
      <alignment horizontal="center" vertical="center" wrapText="1"/>
    </xf>
    <xf numFmtId="0" fontId="28" fillId="6" borderId="17" xfId="3" applyFont="1" applyFill="1" applyBorder="1" applyAlignment="1">
      <alignment horizontal="center" vertical="center" wrapText="1"/>
    </xf>
    <xf numFmtId="0" fontId="28" fillId="6" borderId="23" xfId="3" applyFont="1" applyFill="1" applyBorder="1" applyAlignment="1">
      <alignment horizontal="center" vertical="center" wrapText="1"/>
    </xf>
    <xf numFmtId="0" fontId="28" fillId="0" borderId="17" xfId="3" applyFont="1" applyFill="1" applyBorder="1" applyAlignment="1">
      <alignment horizontal="center" vertical="center" wrapText="1"/>
    </xf>
    <xf numFmtId="0" fontId="28" fillId="0" borderId="23" xfId="3" applyFont="1" applyFill="1" applyBorder="1" applyAlignment="1">
      <alignment horizontal="center" vertical="center" wrapText="1"/>
    </xf>
    <xf numFmtId="0" fontId="28" fillId="2" borderId="1" xfId="3" applyFont="1" applyFill="1" applyBorder="1" applyAlignment="1">
      <alignment horizontal="center" vertical="center" wrapText="1"/>
    </xf>
    <xf numFmtId="0" fontId="28" fillId="2" borderId="2" xfId="3" applyFont="1" applyFill="1" applyBorder="1" applyAlignment="1">
      <alignment horizontal="center" vertical="center" wrapText="1"/>
    </xf>
    <xf numFmtId="0" fontId="28" fillId="2" borderId="5" xfId="3" applyFont="1" applyFill="1" applyBorder="1" applyAlignment="1">
      <alignment horizontal="center" vertical="center" wrapText="1"/>
    </xf>
    <xf numFmtId="0" fontId="18" fillId="2" borderId="2" xfId="3" applyFont="1" applyFill="1" applyBorder="1" applyAlignment="1">
      <alignment horizontal="center" vertical="center" wrapText="1"/>
    </xf>
    <xf numFmtId="0" fontId="28" fillId="0" borderId="17" xfId="3" applyFont="1" applyFill="1" applyBorder="1" applyAlignment="1">
      <alignment vertical="center"/>
    </xf>
    <xf numFmtId="0" fontId="28" fillId="0" borderId="23" xfId="3" applyFont="1" applyFill="1" applyBorder="1" applyAlignment="1">
      <alignment vertical="center"/>
    </xf>
    <xf numFmtId="166" fontId="32" fillId="2" borderId="4" xfId="3" applyNumberFormat="1" applyFont="1" applyFill="1" applyBorder="1" applyAlignment="1">
      <alignment horizontal="center" vertical="center" shrinkToFit="1"/>
    </xf>
    <xf numFmtId="166" fontId="32" fillId="2" borderId="5" xfId="3" applyNumberFormat="1" applyFont="1" applyFill="1" applyBorder="1" applyAlignment="1">
      <alignment horizontal="center" vertical="center" shrinkToFit="1"/>
    </xf>
    <xf numFmtId="0" fontId="26" fillId="0" borderId="0" xfId="3" applyFont="1" applyFill="1" applyBorder="1" applyAlignment="1">
      <alignment horizontal="center" vertical="center"/>
    </xf>
    <xf numFmtId="0" fontId="27" fillId="0" borderId="0" xfId="3" applyFont="1" applyFill="1" applyBorder="1" applyAlignment="1">
      <alignment horizontal="center" vertical="top"/>
    </xf>
    <xf numFmtId="0" fontId="28" fillId="6" borderId="1" xfId="3" applyFont="1" applyFill="1" applyBorder="1" applyAlignment="1">
      <alignment horizontal="center" vertical="center" wrapText="1"/>
    </xf>
    <xf numFmtId="49" fontId="29" fillId="0" borderId="1" xfId="3" applyNumberFormat="1" applyFont="1" applyFill="1" applyBorder="1" applyAlignment="1">
      <alignment horizontal="center" vertical="center" shrinkToFit="1"/>
    </xf>
    <xf numFmtId="0" fontId="29" fillId="0" borderId="1" xfId="3" applyFont="1" applyFill="1" applyBorder="1" applyAlignment="1">
      <alignment horizontal="center" vertical="center" shrinkToFit="1"/>
    </xf>
    <xf numFmtId="49" fontId="30" fillId="0" borderId="1" xfId="3" applyNumberFormat="1" applyFont="1" applyFill="1" applyBorder="1" applyAlignment="1">
      <alignment horizontal="center" vertical="center" wrapText="1"/>
    </xf>
    <xf numFmtId="0" fontId="30" fillId="0" borderId="1" xfId="3" applyFont="1" applyFill="1" applyBorder="1" applyAlignment="1">
      <alignment horizontal="center" vertical="center" wrapText="1"/>
    </xf>
    <xf numFmtId="0" fontId="31" fillId="0" borderId="1" xfId="4" applyFont="1" applyFill="1" applyBorder="1" applyAlignment="1">
      <alignment horizontal="center" vertical="center" wrapText="1"/>
    </xf>
    <xf numFmtId="0" fontId="28" fillId="0" borderId="1" xfId="3" applyFont="1" applyFill="1" applyBorder="1" applyAlignment="1">
      <alignment horizontal="center" vertical="center" wrapText="1"/>
    </xf>
    <xf numFmtId="0" fontId="30" fillId="0" borderId="18" xfId="3" applyFont="1" applyFill="1" applyBorder="1" applyAlignment="1">
      <alignment horizontal="center" vertical="center" wrapText="1"/>
    </xf>
    <xf numFmtId="0" fontId="30" fillId="0" borderId="19" xfId="3" applyFont="1" applyFill="1" applyBorder="1" applyAlignment="1">
      <alignment horizontal="center" vertical="center" wrapText="1"/>
    </xf>
    <xf numFmtId="14" fontId="30" fillId="0" borderId="1" xfId="3" applyNumberFormat="1" applyFont="1" applyFill="1" applyBorder="1" applyAlignment="1">
      <alignment horizontal="center" vertical="center" wrapText="1"/>
    </xf>
    <xf numFmtId="0" fontId="30" fillId="7" borderId="1" xfId="3" applyFont="1" applyFill="1" applyBorder="1" applyAlignment="1">
      <alignment horizontal="center" vertical="center" wrapText="1"/>
    </xf>
    <xf numFmtId="0" fontId="30" fillId="0" borderId="5" xfId="3" applyFont="1" applyFill="1" applyBorder="1" applyAlignment="1">
      <alignment horizontal="center" vertical="center" wrapText="1"/>
    </xf>
    <xf numFmtId="0" fontId="28" fillId="5" borderId="4" xfId="3" applyFont="1" applyFill="1" applyBorder="1" applyAlignment="1">
      <alignment horizontal="center" vertical="center" wrapText="1"/>
    </xf>
    <xf numFmtId="0" fontId="28" fillId="5" borderId="5" xfId="3" applyFont="1" applyFill="1" applyBorder="1" applyAlignment="1">
      <alignment horizontal="center" vertical="center" wrapText="1"/>
    </xf>
    <xf numFmtId="166" fontId="33" fillId="5" borderId="4" xfId="3" applyNumberFormat="1" applyFont="1" applyFill="1" applyBorder="1" applyAlignment="1">
      <alignment horizontal="center" vertical="center" shrinkToFit="1"/>
    </xf>
    <xf numFmtId="166" fontId="33" fillId="5" borderId="5" xfId="3" applyNumberFormat="1" applyFont="1" applyFill="1" applyBorder="1" applyAlignment="1">
      <alignment horizontal="center" vertical="center" shrinkToFit="1"/>
    </xf>
    <xf numFmtId="0" fontId="30" fillId="0" borderId="20" xfId="3" applyFont="1" applyFill="1" applyBorder="1" applyAlignment="1">
      <alignment horizontal="center" vertical="center" wrapText="1"/>
    </xf>
    <xf numFmtId="0" fontId="30" fillId="0" borderId="21" xfId="3" applyFont="1" applyFill="1" applyBorder="1" applyAlignment="1">
      <alignment horizontal="center" vertical="center" wrapText="1"/>
    </xf>
    <xf numFmtId="166" fontId="32" fillId="5" borderId="1" xfId="3" applyNumberFormat="1" applyFont="1" applyFill="1" applyBorder="1" applyAlignment="1">
      <alignment horizontal="center" vertical="center" shrinkToFit="1"/>
    </xf>
    <xf numFmtId="0" fontId="28" fillId="5" borderId="17" xfId="3" applyFont="1" applyFill="1" applyBorder="1" applyAlignment="1">
      <alignment horizontal="center" vertical="center" wrapText="1"/>
    </xf>
    <xf numFmtId="0" fontId="28" fillId="5" borderId="23" xfId="3" applyFont="1" applyFill="1" applyBorder="1" applyAlignment="1">
      <alignment horizontal="center" vertical="center" wrapText="1"/>
    </xf>
    <xf numFmtId="0" fontId="28" fillId="0" borderId="18" xfId="3" applyFont="1" applyFill="1" applyBorder="1" applyAlignment="1">
      <alignment horizontal="center" vertical="center" wrapText="1"/>
    </xf>
    <xf numFmtId="0" fontId="28" fillId="0" borderId="24" xfId="3" applyFont="1" applyFill="1" applyBorder="1" applyAlignment="1">
      <alignment horizontal="center" vertical="center" wrapText="1"/>
    </xf>
    <xf numFmtId="0" fontId="51" fillId="0" borderId="0" xfId="0" applyFont="1" applyBorder="1">
      <alignment vertical="center"/>
    </xf>
    <xf numFmtId="0" fontId="4" fillId="0" borderId="0" xfId="0" applyFont="1" applyBorder="1" applyAlignment="1" applyProtection="1">
      <alignment vertical="center"/>
    </xf>
    <xf numFmtId="0" fontId="53" fillId="0" borderId="0" xfId="0" applyFont="1" applyBorder="1">
      <alignment vertical="center"/>
    </xf>
  </cellXfs>
  <cellStyles count="7">
    <cellStyle name="Comma [0]" xfId="1" builtinId="6"/>
    <cellStyle name="Currency [0]" xfId="5" builtinId="7"/>
    <cellStyle name="Hyperlink" xfId="4" builtinId="8"/>
    <cellStyle name="Normal" xfId="0" builtinId="0"/>
    <cellStyle name="Percent" xfId="6" builtinId="5"/>
    <cellStyle name="표준 2" xfId="3"/>
    <cellStyle name="표준 4" xfId="2"/>
  </cellStyles>
  <dxfs count="8">
    <dxf>
      <fill>
        <patternFill>
          <bgColor theme="5" tint="0.79998168889431442"/>
        </patternFill>
      </fill>
    </dxf>
    <dxf>
      <fill>
        <patternFill>
          <bgColor rgb="FFFFCCCC"/>
        </patternFill>
      </fill>
    </dxf>
    <dxf>
      <font>
        <color rgb="FF9C0006"/>
      </font>
      <fill>
        <patternFill>
          <bgColor rgb="FFFFC7CE"/>
        </patternFill>
      </fill>
    </dxf>
    <dxf>
      <fill>
        <patternFill>
          <bgColor rgb="FFFFCCCC"/>
        </patternFill>
      </fill>
    </dxf>
    <dxf>
      <fill>
        <patternFill>
          <bgColor theme="5" tint="0.79998168889431442"/>
        </patternFill>
      </fill>
    </dxf>
    <dxf>
      <fill>
        <patternFill>
          <bgColor rgb="FFFFCCCC"/>
        </patternFill>
      </fill>
    </dxf>
    <dxf>
      <font>
        <color rgb="FF9C0006"/>
      </font>
      <fill>
        <patternFill>
          <bgColor rgb="FFFFC7CE"/>
        </patternFill>
      </fill>
    </dxf>
    <dxf>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L$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810950</xdr:colOff>
      <xdr:row>1</xdr:row>
      <xdr:rowOff>94175</xdr:rowOff>
    </xdr:from>
    <xdr:to>
      <xdr:col>9</xdr:col>
      <xdr:colOff>1415787</xdr:colOff>
      <xdr:row>4</xdr:row>
      <xdr:rowOff>70720</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8419" y="141800"/>
          <a:ext cx="2235993" cy="8337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50800</xdr:colOff>
          <xdr:row>15</xdr:row>
          <xdr:rowOff>19050</xdr:rowOff>
        </xdr:from>
        <xdr:to>
          <xdr:col>3</xdr:col>
          <xdr:colOff>12700</xdr:colOff>
          <xdr:row>15</xdr:row>
          <xdr:rowOff>304800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Distributor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869950</xdr:colOff>
          <xdr:row>15</xdr:row>
          <xdr:rowOff>38100</xdr:rowOff>
        </xdr:from>
        <xdr:to>
          <xdr:col>4</xdr:col>
          <xdr:colOff>0</xdr:colOff>
          <xdr:row>15</xdr:row>
          <xdr:rowOff>317500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Manufacture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717550</xdr:colOff>
          <xdr:row>15</xdr:row>
          <xdr:rowOff>38100</xdr:rowOff>
        </xdr:from>
        <xdr:to>
          <xdr:col>4</xdr:col>
          <xdr:colOff>1047750</xdr:colOff>
          <xdr:row>15</xdr:row>
          <xdr:rowOff>317500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Exclusive distributor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15</xdr:row>
          <xdr:rowOff>31750</xdr:rowOff>
        </xdr:from>
        <xdr:to>
          <xdr:col>5</xdr:col>
          <xdr:colOff>1028700</xdr:colOff>
          <xdr:row>15</xdr:row>
          <xdr:rowOff>317500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Importer</a:t>
              </a:r>
            </a:p>
          </xdr:txBody>
        </xdr:sp>
        <xdr:clientData/>
      </xdr:twoCellAnchor>
    </mc:Choice>
    <mc:Fallback/>
  </mc:AlternateContent>
  <xdr:oneCellAnchor>
    <xdr:from>
      <xdr:col>7</xdr:col>
      <xdr:colOff>646907</xdr:colOff>
      <xdr:row>48</xdr:row>
      <xdr:rowOff>139153</xdr:rowOff>
    </xdr:from>
    <xdr:ext cx="2243666" cy="833795"/>
    <xdr:pic>
      <xdr:nvPicPr>
        <xdr:cNvPr id="13" name="그림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4376" y="12081122"/>
          <a:ext cx="2243666" cy="83379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647700</xdr:colOff>
          <xdr:row>33</xdr:row>
          <xdr:rowOff>12700</xdr:rowOff>
        </xdr:from>
        <xdr:to>
          <xdr:col>6</xdr:col>
          <xdr:colOff>450850</xdr:colOff>
          <xdr:row>34</xdr:row>
          <xdr:rowOff>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Eariy bird Discount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95250</xdr:colOff>
      <xdr:row>44</xdr:row>
      <xdr:rowOff>135259</xdr:rowOff>
    </xdr:from>
    <xdr:ext cx="5962650" cy="150509"/>
    <xdr:pic>
      <xdr:nvPicPr>
        <xdr:cNvPr id="2" name="image2.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199884"/>
          <a:ext cx="5962650" cy="150509"/>
        </a:xfrm>
        <a:prstGeom prst="rect">
          <a:avLst/>
        </a:prstGeom>
      </xdr:spPr>
    </xdr:pic>
    <xdr:clientData/>
  </xdr:oneCellAnchor>
  <xdr:twoCellAnchor editAs="oneCell">
    <xdr:from>
      <xdr:col>0</xdr:col>
      <xdr:colOff>76201</xdr:colOff>
      <xdr:row>0</xdr:row>
      <xdr:rowOff>47626</xdr:rowOff>
    </xdr:from>
    <xdr:to>
      <xdr:col>8</xdr:col>
      <xdr:colOff>19050</xdr:colOff>
      <xdr:row>0</xdr:row>
      <xdr:rowOff>801158</xdr:rowOff>
    </xdr:to>
    <xdr:pic>
      <xdr:nvPicPr>
        <xdr:cNvPr id="3" name="그림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1" y="47626"/>
          <a:ext cx="6010274" cy="753532"/>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94"/>
  <sheetViews>
    <sheetView showGridLines="0" tabSelected="1" view="pageBreakPreview" topLeftCell="A58" zoomScale="90" zoomScaleNormal="90" zoomScaleSheetLayoutView="90" workbookViewId="0">
      <selection activeCell="H35" sqref="H35"/>
    </sheetView>
  </sheetViews>
  <sheetFormatPr defaultColWidth="11.453125" defaultRowHeight="14.5"/>
  <cols>
    <col min="1" max="1" width="3.26953125" style="25" customWidth="1"/>
    <col min="2" max="2" width="13.90625" style="25" customWidth="1"/>
    <col min="3" max="3" width="14" style="25" customWidth="1"/>
    <col min="4" max="4" width="11.453125" style="25"/>
    <col min="5" max="5" width="15.7265625" style="25" customWidth="1"/>
    <col min="6" max="6" width="16.6328125" style="25" bestFit="1" customWidth="1"/>
    <col min="7" max="7" width="12.6328125" style="25" customWidth="1"/>
    <col min="8" max="8" width="11.453125" style="25"/>
    <col min="9" max="9" width="9.90625" style="25" bestFit="1" customWidth="1"/>
    <col min="10" max="10" width="21.26953125" style="25" customWidth="1"/>
    <col min="11" max="11" width="15.6328125" style="25" hidden="1" customWidth="1"/>
    <col min="12" max="12" width="9" style="25" hidden="1" customWidth="1"/>
    <col min="13" max="13" width="7.6328125" style="25" hidden="1" customWidth="1"/>
    <col min="14" max="15" width="9" style="25" hidden="1" customWidth="1"/>
    <col min="16" max="16" width="10.453125" style="25" hidden="1" customWidth="1"/>
    <col min="17" max="17" width="16.6328125" style="25" customWidth="1"/>
    <col min="18" max="16384" width="11.453125" style="25"/>
  </cols>
  <sheetData>
    <row r="1" spans="1:10" ht="3.75" customHeight="1"/>
    <row r="2" spans="1:10" ht="22.5" customHeight="1">
      <c r="B2" s="124" t="s">
        <v>96</v>
      </c>
      <c r="C2" s="124"/>
      <c r="D2" s="124"/>
      <c r="E2" s="124"/>
      <c r="F2" s="124"/>
      <c r="J2" s="26"/>
    </row>
    <row r="3" spans="1:10" ht="22.5" customHeight="1">
      <c r="A3" s="40"/>
      <c r="B3" s="124"/>
      <c r="C3" s="124"/>
      <c r="D3" s="124"/>
      <c r="E3" s="124"/>
      <c r="F3" s="124"/>
      <c r="J3" s="26"/>
    </row>
    <row r="4" spans="1:10" ht="22.5" customHeight="1">
      <c r="A4" s="40"/>
      <c r="B4" s="124"/>
      <c r="C4" s="124"/>
      <c r="D4" s="124"/>
      <c r="E4" s="124"/>
      <c r="F4" s="124"/>
      <c r="J4" s="26"/>
    </row>
    <row r="5" spans="1:10" ht="13.5" customHeight="1" thickBot="1">
      <c r="A5" s="41"/>
      <c r="B5" s="125"/>
      <c r="C5" s="125"/>
      <c r="D5" s="125"/>
      <c r="E5" s="125"/>
      <c r="F5" s="125"/>
      <c r="J5" s="27"/>
    </row>
    <row r="6" spans="1:10" ht="6" customHeight="1" thickTop="1">
      <c r="B6" s="28"/>
      <c r="C6" s="29"/>
      <c r="D6" s="29"/>
      <c r="E6" s="30"/>
      <c r="F6" s="29"/>
      <c r="G6" s="29"/>
      <c r="H6" s="29"/>
      <c r="I6" s="29"/>
    </row>
    <row r="8" spans="1:10" ht="18.5">
      <c r="B8" s="44" t="s">
        <v>56</v>
      </c>
      <c r="C8" s="45" t="s">
        <v>49</v>
      </c>
      <c r="D8" s="46"/>
      <c r="E8" s="46"/>
      <c r="F8" s="46"/>
      <c r="G8" s="46"/>
      <c r="H8" s="46"/>
      <c r="I8" s="46"/>
      <c r="J8" s="46"/>
    </row>
    <row r="9" spans="1:10">
      <c r="B9" s="47"/>
      <c r="C9" s="47"/>
      <c r="D9" s="47"/>
      <c r="E9" s="47"/>
      <c r="F9" s="47"/>
      <c r="G9" s="47"/>
      <c r="H9" s="47"/>
      <c r="I9" s="47"/>
      <c r="J9" s="47"/>
    </row>
    <row r="10" spans="1:10" ht="21.75" customHeight="1">
      <c r="B10" s="126" t="s">
        <v>57</v>
      </c>
      <c r="C10" s="126"/>
      <c r="D10" s="126"/>
      <c r="E10" s="126"/>
      <c r="F10" s="126"/>
      <c r="G10" s="126"/>
      <c r="H10" s="126"/>
      <c r="I10" s="126"/>
      <c r="J10" s="126"/>
    </row>
    <row r="11" spans="1:10" ht="7.5" customHeight="1">
      <c r="B11" s="31"/>
    </row>
    <row r="12" spans="1:10" ht="23.25" customHeight="1">
      <c r="B12" s="55" t="s">
        <v>58</v>
      </c>
      <c r="C12" s="127"/>
      <c r="D12" s="128"/>
      <c r="E12" s="55" t="s">
        <v>59</v>
      </c>
      <c r="F12" s="128"/>
      <c r="G12" s="128"/>
      <c r="H12" s="128"/>
      <c r="I12" s="129"/>
    </row>
    <row r="13" spans="1:10" ht="23.25" customHeight="1">
      <c r="B13" s="55" t="s">
        <v>92</v>
      </c>
      <c r="C13" s="127"/>
      <c r="D13" s="128"/>
      <c r="E13" s="55" t="s">
        <v>60</v>
      </c>
      <c r="F13" s="56"/>
      <c r="G13" s="55" t="s">
        <v>63</v>
      </c>
      <c r="H13" s="127"/>
      <c r="I13" s="129"/>
    </row>
    <row r="14" spans="1:10" ht="23.25" customHeight="1">
      <c r="B14" s="55" t="s">
        <v>62</v>
      </c>
      <c r="C14" s="127"/>
      <c r="D14" s="128"/>
      <c r="E14" s="57" t="s">
        <v>61</v>
      </c>
      <c r="F14" s="128"/>
      <c r="G14" s="128"/>
      <c r="H14" s="128"/>
      <c r="I14" s="129"/>
      <c r="J14" s="42"/>
    </row>
    <row r="15" spans="1:10" ht="26.25" customHeight="1">
      <c r="B15" s="58" t="s">
        <v>78</v>
      </c>
      <c r="C15" s="127"/>
      <c r="D15" s="128"/>
      <c r="E15" s="128"/>
      <c r="F15" s="128"/>
      <c r="G15" s="128"/>
      <c r="H15" s="128"/>
      <c r="I15" s="72"/>
      <c r="J15" s="70"/>
    </row>
    <row r="16" spans="1:10" ht="26.25" customHeight="1">
      <c r="B16" s="55" t="s">
        <v>64</v>
      </c>
      <c r="C16" s="130" t="s">
        <v>65</v>
      </c>
      <c r="D16" s="131"/>
      <c r="E16" s="131"/>
      <c r="F16" s="131"/>
      <c r="G16" s="131"/>
      <c r="H16" s="131"/>
      <c r="I16" s="132"/>
      <c r="J16" s="48"/>
    </row>
    <row r="17" spans="2:16">
      <c r="J17" s="26"/>
    </row>
    <row r="19" spans="2:16">
      <c r="B19" s="126" t="s">
        <v>91</v>
      </c>
      <c r="C19" s="126"/>
      <c r="D19" s="126"/>
      <c r="E19" s="126"/>
      <c r="F19" s="126"/>
      <c r="G19" s="126"/>
      <c r="H19" s="126"/>
      <c r="I19" s="126"/>
      <c r="J19" s="126"/>
    </row>
    <row r="20" spans="2:16" s="32" customFormat="1" ht="29.25" customHeight="1">
      <c r="B20" s="135" t="s">
        <v>90</v>
      </c>
      <c r="C20" s="60" t="s">
        <v>68</v>
      </c>
      <c r="D20" s="61"/>
      <c r="E20" s="59" t="s">
        <v>66</v>
      </c>
      <c r="F20" s="127"/>
      <c r="G20" s="128"/>
      <c r="H20" s="128"/>
      <c r="I20" s="129"/>
    </row>
    <row r="21" spans="2:16" s="32" customFormat="1" ht="29.25" customHeight="1">
      <c r="B21" s="136"/>
      <c r="C21" s="59" t="s">
        <v>0</v>
      </c>
      <c r="D21" s="137"/>
      <c r="E21" s="138"/>
      <c r="F21" s="139"/>
      <c r="G21" s="59" t="s">
        <v>67</v>
      </c>
      <c r="H21" s="151"/>
      <c r="I21" s="152"/>
    </row>
    <row r="22" spans="2:16">
      <c r="K22" s="24"/>
      <c r="L22" s="24"/>
      <c r="M22" s="24"/>
      <c r="N22" s="24"/>
      <c r="O22" s="24"/>
      <c r="P22" s="24"/>
    </row>
    <row r="23" spans="2:16" ht="15.5">
      <c r="B23" s="31" t="s">
        <v>69</v>
      </c>
      <c r="K23" s="24"/>
      <c r="L23" s="24"/>
      <c r="M23" s="24"/>
      <c r="N23" s="24"/>
      <c r="O23" s="24"/>
      <c r="P23" s="24"/>
    </row>
    <row r="24" spans="2:16" ht="20.25" customHeight="1" thickBot="1">
      <c r="B24" s="133" t="s">
        <v>77</v>
      </c>
      <c r="C24" s="153"/>
      <c r="D24" s="134"/>
      <c r="E24" s="33" t="s">
        <v>76</v>
      </c>
      <c r="F24" s="133" t="s">
        <v>107</v>
      </c>
      <c r="G24" s="134"/>
      <c r="H24" s="133" t="s">
        <v>79</v>
      </c>
      <c r="I24" s="134"/>
      <c r="K24" s="67" t="s">
        <v>50</v>
      </c>
      <c r="L24" s="67" t="s">
        <v>2</v>
      </c>
      <c r="M24" s="67" t="s">
        <v>55</v>
      </c>
      <c r="N24" s="67" t="s">
        <v>51</v>
      </c>
      <c r="O24" s="67" t="s">
        <v>54</v>
      </c>
      <c r="P24" s="67"/>
    </row>
    <row r="25" spans="2:16" ht="20.25" customHeight="1">
      <c r="B25" s="102" t="s">
        <v>71</v>
      </c>
      <c r="C25" s="115" t="s">
        <v>73</v>
      </c>
      <c r="D25" s="115"/>
      <c r="E25" s="73">
        <v>3100</v>
      </c>
      <c r="F25" s="63"/>
      <c r="G25" s="64" t="s">
        <v>70</v>
      </c>
      <c r="H25" s="105">
        <f>IF(AND($F$25&lt;2,$F$25&gt;0),"2booth above",$E$25*$F$25)</f>
        <v>0</v>
      </c>
      <c r="I25" s="106"/>
      <c r="K25" s="67" t="s">
        <v>1</v>
      </c>
      <c r="L25" s="68" t="b">
        <v>1</v>
      </c>
      <c r="M25" s="90">
        <v>-300</v>
      </c>
      <c r="N25" s="67" t="s">
        <v>53</v>
      </c>
      <c r="O25" s="67" t="b">
        <v>1</v>
      </c>
      <c r="P25" s="67"/>
    </row>
    <row r="26" spans="2:16" ht="20.25" customHeight="1">
      <c r="B26" s="103"/>
      <c r="C26" s="116" t="s">
        <v>74</v>
      </c>
      <c r="D26" s="116"/>
      <c r="E26" s="74">
        <v>3400</v>
      </c>
      <c r="F26" s="62"/>
      <c r="G26" s="65" t="s">
        <v>70</v>
      </c>
      <c r="H26" s="107">
        <f>$E$26*$F$26</f>
        <v>0</v>
      </c>
      <c r="I26" s="108"/>
      <c r="K26" s="67" t="s">
        <v>3</v>
      </c>
      <c r="L26" s="68" t="b">
        <v>0</v>
      </c>
      <c r="M26" s="90">
        <v>-300</v>
      </c>
      <c r="N26" s="67" t="s">
        <v>52</v>
      </c>
      <c r="O26" s="68" t="b">
        <v>0</v>
      </c>
      <c r="P26" s="69">
        <v>-200000</v>
      </c>
    </row>
    <row r="27" spans="2:16" ht="20.25" customHeight="1" thickBot="1">
      <c r="B27" s="104"/>
      <c r="C27" s="101" t="s">
        <v>75</v>
      </c>
      <c r="D27" s="101"/>
      <c r="E27" s="92">
        <v>4600</v>
      </c>
      <c r="F27" s="93"/>
      <c r="G27" s="94" t="s">
        <v>70</v>
      </c>
      <c r="H27" s="109">
        <f>$E$27*$F$27</f>
        <v>0</v>
      </c>
      <c r="I27" s="110"/>
      <c r="K27" s="24"/>
      <c r="L27" s="24"/>
      <c r="M27" s="24"/>
      <c r="N27" s="24"/>
      <c r="O27" s="24"/>
      <c r="P27" s="24"/>
    </row>
    <row r="28" spans="2:16" ht="20.25" customHeight="1">
      <c r="N28" s="24"/>
      <c r="O28" s="24"/>
      <c r="P28" s="24"/>
    </row>
    <row r="29" spans="2:16" ht="20.25" customHeight="1" thickBot="1">
      <c r="N29" s="24"/>
      <c r="O29" s="24"/>
      <c r="P29" s="24"/>
    </row>
    <row r="30" spans="2:16" ht="21" customHeight="1">
      <c r="B30" s="146" t="s">
        <v>72</v>
      </c>
      <c r="C30" s="115" t="s">
        <v>73</v>
      </c>
      <c r="D30" s="115"/>
      <c r="E30" s="75">
        <v>3100</v>
      </c>
      <c r="F30" s="51"/>
      <c r="G30" s="52" t="s">
        <v>70</v>
      </c>
      <c r="H30" s="144">
        <f>IF(AND($F$30&lt;2,$F$30&gt;0),"2booth 이상",$E$30*$F$30)</f>
        <v>0</v>
      </c>
      <c r="I30" s="145"/>
      <c r="J30" s="50">
        <v>5000000</v>
      </c>
      <c r="K30" s="24"/>
    </row>
    <row r="31" spans="2:16" ht="21" customHeight="1">
      <c r="B31" s="147"/>
      <c r="C31" s="116" t="s">
        <v>74</v>
      </c>
      <c r="D31" s="116"/>
      <c r="E31" s="76">
        <v>3400</v>
      </c>
      <c r="F31" s="53"/>
      <c r="G31" s="54" t="s">
        <v>70</v>
      </c>
      <c r="H31" s="117">
        <f>$E$31*$F$31</f>
        <v>0</v>
      </c>
      <c r="I31" s="118"/>
      <c r="J31" s="49"/>
      <c r="K31" s="24"/>
    </row>
    <row r="32" spans="2:16" ht="21" customHeight="1" thickBot="1">
      <c r="B32" s="148"/>
      <c r="C32" s="101" t="s">
        <v>75</v>
      </c>
      <c r="D32" s="101"/>
      <c r="E32" s="95">
        <v>4600</v>
      </c>
      <c r="F32" s="96"/>
      <c r="G32" s="97" t="s">
        <v>70</v>
      </c>
      <c r="H32" s="149">
        <f>$E$32*$F$32</f>
        <v>0</v>
      </c>
      <c r="I32" s="150"/>
      <c r="J32" s="49"/>
      <c r="K32" s="24"/>
    </row>
    <row r="33" spans="1:11" ht="18.75" customHeight="1" thickBot="1">
      <c r="B33" s="112"/>
      <c r="C33" s="112"/>
      <c r="D33" s="112"/>
      <c r="E33" s="112"/>
      <c r="F33" s="71"/>
      <c r="G33" s="71"/>
      <c r="H33" s="38"/>
      <c r="I33" s="38"/>
    </row>
    <row r="34" spans="1:11" ht="21" customHeight="1" thickBot="1">
      <c r="B34" s="119" t="s">
        <v>80</v>
      </c>
      <c r="C34" s="120"/>
      <c r="D34" s="120"/>
      <c r="E34" s="120"/>
      <c r="F34" s="120"/>
      <c r="G34" s="121"/>
      <c r="H34" s="122">
        <f>IF(AND(SUM(H25:I32)&gt;=0),SUM(F25:F32)*M26,0)</f>
        <v>0</v>
      </c>
      <c r="I34" s="123"/>
      <c r="K34" s="24"/>
    </row>
    <row r="35" spans="1:11" ht="18.75" customHeight="1">
      <c r="B35" s="112"/>
      <c r="C35" s="112"/>
      <c r="D35" s="112"/>
      <c r="E35" s="112"/>
      <c r="F35" s="39"/>
      <c r="G35" s="39"/>
      <c r="H35" s="38"/>
      <c r="I35" s="38"/>
    </row>
    <row r="36" spans="1:11" ht="18.75" customHeight="1" thickBot="1">
      <c r="B36" s="77" t="s">
        <v>103</v>
      </c>
      <c r="C36" s="78"/>
      <c r="D36" s="78"/>
      <c r="E36" s="78"/>
      <c r="F36" s="34" t="s">
        <v>89</v>
      </c>
      <c r="G36" s="111">
        <f>H25+H26+H27+H30+H31+H32</f>
        <v>0</v>
      </c>
      <c r="H36" s="111"/>
    </row>
    <row r="37" spans="1:11" ht="18.75" customHeight="1">
      <c r="B37" s="84" t="s">
        <v>81</v>
      </c>
      <c r="C37" s="85" t="s">
        <v>104</v>
      </c>
      <c r="D37" s="98" t="s">
        <v>105</v>
      </c>
      <c r="E37" s="79"/>
      <c r="F37" s="34" t="s">
        <v>86</v>
      </c>
      <c r="G37" s="114">
        <f>H34</f>
        <v>0</v>
      </c>
      <c r="H37" s="114"/>
    </row>
    <row r="38" spans="1:11" ht="19.5" customHeight="1" thickBot="1">
      <c r="B38" s="86" t="s">
        <v>82</v>
      </c>
      <c r="C38" s="87" t="s">
        <v>83</v>
      </c>
      <c r="D38" s="80"/>
      <c r="E38" s="81"/>
      <c r="F38" s="34" t="s">
        <v>85</v>
      </c>
      <c r="G38" s="113">
        <f>G36+G37</f>
        <v>0</v>
      </c>
      <c r="H38" s="113"/>
    </row>
    <row r="39" spans="1:11" ht="19.5" customHeight="1" thickTop="1" thickBot="1">
      <c r="A39" s="26"/>
      <c r="B39" s="88" t="s">
        <v>84</v>
      </c>
      <c r="C39" s="89" t="s">
        <v>106</v>
      </c>
      <c r="D39" s="82"/>
      <c r="E39" s="83"/>
      <c r="G39" s="35"/>
      <c r="H39" s="35"/>
    </row>
    <row r="40" spans="1:11" ht="19.5" customHeight="1">
      <c r="C40" s="26"/>
      <c r="D40" s="26"/>
      <c r="G40" s="100">
        <f ca="1">TODAY()</f>
        <v>44944</v>
      </c>
      <c r="H40" s="100"/>
      <c r="I40" s="100"/>
    </row>
    <row r="41" spans="1:11" ht="20.5" customHeight="1">
      <c r="B41" s="87"/>
      <c r="C41" s="207"/>
      <c r="D41" s="208"/>
      <c r="E41" s="99"/>
      <c r="F41" s="34" t="s">
        <v>87</v>
      </c>
      <c r="G41" s="141">
        <f>$C$12</f>
        <v>0</v>
      </c>
      <c r="H41" s="141"/>
    </row>
    <row r="42" spans="1:11" ht="20.5" customHeight="1">
      <c r="B42" s="87"/>
      <c r="C42" s="209"/>
      <c r="D42" s="99"/>
      <c r="E42" s="99"/>
      <c r="F42" s="34" t="s">
        <v>88</v>
      </c>
      <c r="G42" s="140">
        <f>$D$20</f>
        <v>0</v>
      </c>
      <c r="H42" s="140"/>
      <c r="I42" s="24" t="s">
        <v>93</v>
      </c>
    </row>
    <row r="43" spans="1:11" ht="20.5" customHeight="1">
      <c r="B43" s="87"/>
      <c r="C43" s="26"/>
      <c r="D43" s="26"/>
      <c r="E43" s="26"/>
    </row>
    <row r="44" spans="1:11" ht="26.25" customHeight="1">
      <c r="B44" s="91" t="s">
        <v>98</v>
      </c>
    </row>
    <row r="45" spans="1:11">
      <c r="B45" s="36" t="s">
        <v>94</v>
      </c>
    </row>
    <row r="46" spans="1:11" ht="15.75" customHeight="1">
      <c r="B46" s="36" t="s">
        <v>95</v>
      </c>
    </row>
    <row r="47" spans="1:11" ht="15.75" customHeight="1">
      <c r="B47" s="66"/>
    </row>
    <row r="48" spans="1:11" ht="16.5" customHeight="1">
      <c r="A48" s="26"/>
      <c r="B48" s="124" t="s">
        <v>97</v>
      </c>
      <c r="C48" s="124"/>
      <c r="D48" s="124"/>
      <c r="E48" s="124"/>
      <c r="F48" s="124"/>
      <c r="G48" s="26"/>
      <c r="H48" s="26"/>
      <c r="I48" s="26"/>
      <c r="J48" s="26"/>
    </row>
    <row r="49" spans="1:10" ht="16.5" customHeight="1">
      <c r="A49" s="26"/>
      <c r="B49" s="124"/>
      <c r="C49" s="124"/>
      <c r="D49" s="124"/>
      <c r="E49" s="124"/>
      <c r="F49" s="124"/>
      <c r="G49" s="26"/>
      <c r="H49" s="26"/>
      <c r="I49" s="26"/>
      <c r="J49" s="26"/>
    </row>
    <row r="50" spans="1:10" ht="16.5" customHeight="1">
      <c r="A50" s="26"/>
      <c r="B50" s="124"/>
      <c r="C50" s="124"/>
      <c r="D50" s="124"/>
      <c r="E50" s="124"/>
      <c r="F50" s="124"/>
      <c r="G50" s="26"/>
      <c r="H50" s="26"/>
      <c r="I50" s="26"/>
      <c r="J50" s="26"/>
    </row>
    <row r="51" spans="1:10" ht="61.5" customHeight="1" thickBot="1">
      <c r="A51" s="27"/>
      <c r="B51" s="125"/>
      <c r="C51" s="125"/>
      <c r="D51" s="125"/>
      <c r="E51" s="125"/>
      <c r="F51" s="125"/>
      <c r="G51" s="27"/>
      <c r="H51" s="27"/>
      <c r="I51" s="27"/>
      <c r="J51" s="27"/>
    </row>
    <row r="52" spans="1:10" ht="22.5" customHeight="1" thickTop="1">
      <c r="A52" s="26"/>
      <c r="B52" s="26"/>
      <c r="C52" s="26"/>
      <c r="D52" s="26"/>
      <c r="E52" s="37"/>
      <c r="F52" s="37"/>
      <c r="G52" s="37"/>
      <c r="H52" s="37"/>
      <c r="I52" s="37"/>
      <c r="J52" s="26"/>
    </row>
    <row r="53" spans="1:10" ht="16.5" customHeight="1">
      <c r="B53" s="143" t="s">
        <v>102</v>
      </c>
      <c r="C53" s="143"/>
      <c r="D53" s="143"/>
      <c r="E53" s="143"/>
      <c r="F53" s="143" t="s">
        <v>101</v>
      </c>
      <c r="G53" s="143"/>
      <c r="H53" s="143"/>
      <c r="I53" s="143"/>
    </row>
    <row r="54" spans="1:10" ht="22" customHeight="1">
      <c r="B54" s="143"/>
      <c r="C54" s="143"/>
      <c r="D54" s="143"/>
      <c r="E54" s="143"/>
      <c r="F54" s="143"/>
      <c r="G54" s="143"/>
      <c r="H54" s="143"/>
      <c r="I54" s="143"/>
    </row>
    <row r="55" spans="1:10" ht="22" customHeight="1">
      <c r="B55" s="143"/>
      <c r="C55" s="143"/>
      <c r="D55" s="143"/>
      <c r="E55" s="143"/>
      <c r="F55" s="143"/>
      <c r="G55" s="143"/>
      <c r="H55" s="143"/>
      <c r="I55" s="143"/>
    </row>
    <row r="56" spans="1:10" ht="22" customHeight="1">
      <c r="B56" s="143"/>
      <c r="C56" s="143"/>
      <c r="D56" s="143"/>
      <c r="E56" s="143"/>
      <c r="F56" s="143"/>
      <c r="G56" s="143"/>
      <c r="H56" s="143"/>
      <c r="I56" s="143"/>
    </row>
    <row r="57" spans="1:10" ht="7.5" customHeight="1">
      <c r="B57" s="143"/>
      <c r="C57" s="143"/>
      <c r="D57" s="143"/>
      <c r="E57" s="143"/>
      <c r="F57" s="143"/>
      <c r="G57" s="143"/>
      <c r="H57" s="143"/>
      <c r="I57" s="143"/>
    </row>
    <row r="58" spans="1:10" ht="18" customHeight="1">
      <c r="B58" s="143"/>
      <c r="C58" s="143"/>
      <c r="D58" s="143"/>
      <c r="E58" s="143"/>
      <c r="F58" s="143"/>
      <c r="G58" s="143"/>
      <c r="H58" s="143"/>
      <c r="I58" s="143"/>
    </row>
    <row r="59" spans="1:10" ht="18" customHeight="1">
      <c r="B59" s="143"/>
      <c r="C59" s="143"/>
      <c r="D59" s="143"/>
      <c r="E59" s="143"/>
      <c r="F59" s="143"/>
      <c r="G59" s="143"/>
      <c r="H59" s="143"/>
      <c r="I59" s="143"/>
    </row>
    <row r="60" spans="1:10" ht="18" customHeight="1">
      <c r="B60" s="143"/>
      <c r="C60" s="143"/>
      <c r="D60" s="143"/>
      <c r="E60" s="143"/>
      <c r="F60" s="143"/>
      <c r="G60" s="143"/>
      <c r="H60" s="143"/>
      <c r="I60" s="143"/>
    </row>
    <row r="61" spans="1:10" ht="18" customHeight="1">
      <c r="B61" s="143"/>
      <c r="C61" s="143"/>
      <c r="D61" s="143"/>
      <c r="E61" s="143"/>
      <c r="F61" s="143"/>
      <c r="G61" s="143"/>
      <c r="H61" s="143"/>
      <c r="I61" s="143"/>
    </row>
    <row r="62" spans="1:10" ht="18" customHeight="1">
      <c r="B62" s="143"/>
      <c r="C62" s="143"/>
      <c r="D62" s="143"/>
      <c r="E62" s="143"/>
      <c r="F62" s="143"/>
      <c r="G62" s="143"/>
      <c r="H62" s="143"/>
      <c r="I62" s="143"/>
    </row>
    <row r="63" spans="1:10" ht="18" customHeight="1">
      <c r="B63" s="143"/>
      <c r="C63" s="143"/>
      <c r="D63" s="143"/>
      <c r="E63" s="143"/>
      <c r="F63" s="143"/>
      <c r="G63" s="143"/>
      <c r="H63" s="143"/>
      <c r="I63" s="143"/>
    </row>
    <row r="64" spans="1:10" ht="18" customHeight="1">
      <c r="B64" s="143"/>
      <c r="C64" s="143"/>
      <c r="D64" s="143"/>
      <c r="E64" s="143"/>
      <c r="F64" s="143"/>
      <c r="G64" s="143"/>
      <c r="H64" s="143"/>
      <c r="I64" s="143"/>
    </row>
    <row r="65" spans="2:9" ht="18" customHeight="1">
      <c r="B65" s="143"/>
      <c r="C65" s="143"/>
      <c r="D65" s="143"/>
      <c r="E65" s="143"/>
      <c r="F65" s="143"/>
      <c r="G65" s="143"/>
      <c r="H65" s="143"/>
      <c r="I65" s="143"/>
    </row>
    <row r="66" spans="2:9" ht="18" customHeight="1">
      <c r="B66" s="143"/>
      <c r="C66" s="143"/>
      <c r="D66" s="143"/>
      <c r="E66" s="143"/>
      <c r="F66" s="143"/>
      <c r="G66" s="143"/>
      <c r="H66" s="143"/>
      <c r="I66" s="143"/>
    </row>
    <row r="67" spans="2:9" ht="18" customHeight="1">
      <c r="B67" s="143"/>
      <c r="C67" s="143"/>
      <c r="D67" s="143"/>
      <c r="E67" s="143"/>
      <c r="F67" s="143"/>
      <c r="G67" s="143"/>
      <c r="H67" s="143"/>
      <c r="I67" s="143"/>
    </row>
    <row r="68" spans="2:9" ht="18" customHeight="1">
      <c r="B68" s="143"/>
      <c r="C68" s="143"/>
      <c r="D68" s="143"/>
      <c r="E68" s="143"/>
      <c r="F68" s="143"/>
      <c r="G68" s="143"/>
      <c r="H68" s="143"/>
      <c r="I68" s="143"/>
    </row>
    <row r="69" spans="2:9" ht="18" customHeight="1">
      <c r="B69" s="143"/>
      <c r="C69" s="143"/>
      <c r="D69" s="143"/>
      <c r="E69" s="143"/>
      <c r="F69" s="143"/>
      <c r="G69" s="143"/>
      <c r="H69" s="143"/>
      <c r="I69" s="143"/>
    </row>
    <row r="70" spans="2:9" ht="18" customHeight="1">
      <c r="B70" s="143"/>
      <c r="C70" s="143"/>
      <c r="D70" s="143"/>
      <c r="E70" s="143"/>
      <c r="F70" s="143"/>
      <c r="G70" s="143"/>
      <c r="H70" s="143"/>
      <c r="I70" s="143"/>
    </row>
    <row r="71" spans="2:9" ht="18" customHeight="1">
      <c r="B71" s="143"/>
      <c r="C71" s="143"/>
      <c r="D71" s="143"/>
      <c r="E71" s="143"/>
      <c r="F71" s="143"/>
      <c r="G71" s="143"/>
      <c r="H71" s="143"/>
      <c r="I71" s="143"/>
    </row>
    <row r="72" spans="2:9" ht="18" customHeight="1">
      <c r="B72" s="143"/>
      <c r="C72" s="143"/>
      <c r="D72" s="143"/>
      <c r="E72" s="143"/>
      <c r="F72" s="143"/>
      <c r="G72" s="143"/>
      <c r="H72" s="143"/>
      <c r="I72" s="143"/>
    </row>
    <row r="73" spans="2:9" ht="18" customHeight="1">
      <c r="B73" s="143"/>
      <c r="C73" s="143"/>
      <c r="D73" s="143"/>
      <c r="E73" s="143"/>
      <c r="F73" s="143"/>
      <c r="G73" s="143"/>
      <c r="H73" s="143"/>
      <c r="I73" s="143"/>
    </row>
    <row r="74" spans="2:9" ht="18" customHeight="1">
      <c r="B74" s="143"/>
      <c r="C74" s="143"/>
      <c r="D74" s="143"/>
      <c r="E74" s="143"/>
      <c r="F74" s="143"/>
      <c r="G74" s="143"/>
      <c r="H74" s="143"/>
      <c r="I74" s="143"/>
    </row>
    <row r="75" spans="2:9" ht="18" customHeight="1">
      <c r="B75" s="143"/>
      <c r="C75" s="143"/>
      <c r="D75" s="143"/>
      <c r="E75" s="143"/>
      <c r="F75" s="143"/>
      <c r="G75" s="143"/>
      <c r="H75" s="143"/>
      <c r="I75" s="143"/>
    </row>
    <row r="76" spans="2:9" ht="18" customHeight="1">
      <c r="B76" s="143"/>
      <c r="C76" s="143"/>
      <c r="D76" s="143"/>
      <c r="E76" s="143"/>
      <c r="F76" s="143"/>
      <c r="G76" s="143"/>
      <c r="H76" s="143"/>
      <c r="I76" s="143"/>
    </row>
    <row r="77" spans="2:9" ht="18" customHeight="1">
      <c r="B77" s="143"/>
      <c r="C77" s="143"/>
      <c r="D77" s="143"/>
      <c r="E77" s="143"/>
      <c r="F77" s="143"/>
      <c r="G77" s="143"/>
      <c r="H77" s="143"/>
      <c r="I77" s="143"/>
    </row>
    <row r="78" spans="2:9" ht="18" customHeight="1">
      <c r="B78" s="143"/>
      <c r="C78" s="143"/>
      <c r="D78" s="143"/>
      <c r="E78" s="143"/>
      <c r="F78" s="143"/>
      <c r="G78" s="143"/>
      <c r="H78" s="143"/>
      <c r="I78" s="143"/>
    </row>
    <row r="79" spans="2:9" ht="18" customHeight="1">
      <c r="B79" s="143"/>
      <c r="C79" s="143"/>
      <c r="D79" s="143"/>
      <c r="E79" s="143"/>
      <c r="F79" s="143"/>
      <c r="G79" s="143"/>
      <c r="H79" s="143"/>
      <c r="I79" s="143"/>
    </row>
    <row r="80" spans="2:9" ht="18" customHeight="1">
      <c r="B80" s="143"/>
      <c r="C80" s="143"/>
      <c r="D80" s="143"/>
      <c r="E80" s="143"/>
      <c r="F80" s="143"/>
      <c r="G80" s="143"/>
      <c r="H80" s="143"/>
      <c r="I80" s="143"/>
    </row>
    <row r="81" spans="2:9" ht="18" customHeight="1">
      <c r="B81" s="143"/>
      <c r="C81" s="143"/>
      <c r="D81" s="143"/>
      <c r="E81" s="143"/>
      <c r="F81" s="143"/>
      <c r="G81" s="143"/>
      <c r="H81" s="143"/>
      <c r="I81" s="143"/>
    </row>
    <row r="82" spans="2:9" ht="18" customHeight="1">
      <c r="B82" s="143"/>
      <c r="C82" s="143"/>
      <c r="D82" s="143"/>
      <c r="E82" s="143"/>
      <c r="F82" s="143"/>
      <c r="G82" s="143"/>
      <c r="H82" s="143"/>
      <c r="I82" s="143"/>
    </row>
    <row r="83" spans="2:9" ht="18" customHeight="1">
      <c r="B83" s="143"/>
      <c r="C83" s="143"/>
      <c r="D83" s="143"/>
      <c r="E83" s="143"/>
      <c r="F83" s="143"/>
      <c r="G83" s="143"/>
      <c r="H83" s="143"/>
      <c r="I83" s="143"/>
    </row>
    <row r="84" spans="2:9" ht="18" customHeight="1">
      <c r="B84" s="143"/>
      <c r="C84" s="143"/>
      <c r="D84" s="143"/>
      <c r="E84" s="143"/>
      <c r="F84" s="143"/>
      <c r="G84" s="143"/>
      <c r="H84" s="143"/>
      <c r="I84" s="143"/>
    </row>
    <row r="85" spans="2:9" ht="18" customHeight="1">
      <c r="B85" s="143"/>
      <c r="C85" s="143"/>
      <c r="D85" s="143"/>
      <c r="E85" s="143"/>
      <c r="F85" s="143"/>
      <c r="G85" s="143"/>
      <c r="H85" s="143"/>
      <c r="I85" s="143"/>
    </row>
    <row r="86" spans="2:9" ht="39" customHeight="1">
      <c r="B86" s="143"/>
      <c r="C86" s="143"/>
      <c r="D86" s="143"/>
      <c r="E86" s="143"/>
      <c r="F86" s="143"/>
      <c r="G86" s="143"/>
      <c r="H86" s="143"/>
      <c r="I86" s="143"/>
    </row>
    <row r="87" spans="2:9" ht="18.75" customHeight="1">
      <c r="B87" s="143"/>
      <c r="C87" s="143"/>
      <c r="D87" s="143"/>
      <c r="E87" s="143"/>
      <c r="F87" s="142">
        <f ca="1">TODAY()</f>
        <v>44944</v>
      </c>
      <c r="G87" s="142"/>
      <c r="H87" s="142"/>
      <c r="I87" s="142"/>
    </row>
    <row r="88" spans="2:9" ht="28.5" customHeight="1">
      <c r="B88" s="43"/>
      <c r="C88" s="43"/>
      <c r="D88" s="43"/>
      <c r="E88" s="43"/>
      <c r="F88" s="34" t="s">
        <v>99</v>
      </c>
      <c r="G88" s="141">
        <f>$C$12</f>
        <v>0</v>
      </c>
      <c r="H88" s="141"/>
    </row>
    <row r="89" spans="2:9" ht="28.5" customHeight="1">
      <c r="B89" s="43"/>
      <c r="C89" s="43"/>
      <c r="D89" s="43"/>
      <c r="E89" s="43"/>
      <c r="F89" s="34" t="s">
        <v>100</v>
      </c>
      <c r="G89" s="140">
        <f>$D$20</f>
        <v>0</v>
      </c>
      <c r="H89" s="140"/>
      <c r="I89" s="24" t="s">
        <v>93</v>
      </c>
    </row>
    <row r="93" spans="2:9" ht="32.25" customHeight="1"/>
    <row r="94" spans="2:9" ht="32.25" customHeight="1"/>
  </sheetData>
  <sheetProtection selectLockedCells="1"/>
  <protectedRanges>
    <protectedRange sqref="C15:C16 G16" name="신청사 작성란_1_1"/>
  </protectedRanges>
  <mergeCells count="48">
    <mergeCell ref="F20:I20"/>
    <mergeCell ref="H30:I30"/>
    <mergeCell ref="C30:D30"/>
    <mergeCell ref="B30:B32"/>
    <mergeCell ref="H32:I32"/>
    <mergeCell ref="H21:I21"/>
    <mergeCell ref="H24:I24"/>
    <mergeCell ref="B24:D24"/>
    <mergeCell ref="G89:H89"/>
    <mergeCell ref="G41:H41"/>
    <mergeCell ref="G42:H42"/>
    <mergeCell ref="B48:F51"/>
    <mergeCell ref="G88:H88"/>
    <mergeCell ref="F87:I87"/>
    <mergeCell ref="B53:E87"/>
    <mergeCell ref="F53:I86"/>
    <mergeCell ref="B34:G34"/>
    <mergeCell ref="H34:I34"/>
    <mergeCell ref="B2:F5"/>
    <mergeCell ref="B10:J10"/>
    <mergeCell ref="B19:J19"/>
    <mergeCell ref="C12:D12"/>
    <mergeCell ref="F12:I12"/>
    <mergeCell ref="C13:D13"/>
    <mergeCell ref="C14:D14"/>
    <mergeCell ref="F14:I14"/>
    <mergeCell ref="C16:I16"/>
    <mergeCell ref="H13:I13"/>
    <mergeCell ref="C15:H15"/>
    <mergeCell ref="F24:G24"/>
    <mergeCell ref="B20:B21"/>
    <mergeCell ref="D21:F21"/>
    <mergeCell ref="G40:I40"/>
    <mergeCell ref="C27:D27"/>
    <mergeCell ref="B25:B27"/>
    <mergeCell ref="H25:I25"/>
    <mergeCell ref="H26:I26"/>
    <mergeCell ref="H27:I27"/>
    <mergeCell ref="G36:H36"/>
    <mergeCell ref="C32:D32"/>
    <mergeCell ref="B35:E35"/>
    <mergeCell ref="G38:H38"/>
    <mergeCell ref="G37:H37"/>
    <mergeCell ref="C25:D25"/>
    <mergeCell ref="C26:D26"/>
    <mergeCell ref="B33:E33"/>
    <mergeCell ref="H31:I31"/>
    <mergeCell ref="C31:D31"/>
  </mergeCells>
  <phoneticPr fontId="1" type="noConversion"/>
  <conditionalFormatting sqref="F30:F32">
    <cfRule type="containsBlanks" dxfId="7" priority="19">
      <formula>LEN(TRIM(F30))=0</formula>
    </cfRule>
    <cfRule type="cellIs" priority="25" operator="greaterThanOrEqual">
      <formula>1</formula>
    </cfRule>
  </conditionalFormatting>
  <conditionalFormatting sqref="F30:F32">
    <cfRule type="cellIs" dxfId="6" priority="24" operator="greaterThan">
      <formula>0.5</formula>
    </cfRule>
  </conditionalFormatting>
  <conditionalFormatting sqref="F12:I12 F13 C12:D14 F14:I14 H13:I13 I15 D21:F21 D20 H21:I21 F20">
    <cfRule type="containsBlanks" dxfId="5" priority="20">
      <formula>LEN(TRIM(C12))=0</formula>
    </cfRule>
  </conditionalFormatting>
  <conditionalFormatting sqref="C12:D14 F12:I12 F13 H13 F14:I14 D21:F21 D20 H21:I21 F20">
    <cfRule type="containsBlanks" dxfId="4" priority="21">
      <formula>LEN(TRIM(C12))=0</formula>
    </cfRule>
  </conditionalFormatting>
  <conditionalFormatting sqref="F25:F27">
    <cfRule type="containsBlanks" dxfId="3" priority="16">
      <formula>LEN(TRIM(F25))=0</formula>
    </cfRule>
    <cfRule type="cellIs" priority="18" operator="greaterThanOrEqual">
      <formula>1</formula>
    </cfRule>
  </conditionalFormatting>
  <conditionalFormatting sqref="F25:F27">
    <cfRule type="cellIs" dxfId="2" priority="17" operator="greaterThan">
      <formula>0.5</formula>
    </cfRule>
  </conditionalFormatting>
  <conditionalFormatting sqref="C15">
    <cfRule type="containsBlanks" dxfId="1" priority="3">
      <formula>LEN(TRIM(C15))=0</formula>
    </cfRule>
  </conditionalFormatting>
  <conditionalFormatting sqref="C15">
    <cfRule type="containsBlanks" dxfId="0" priority="4">
      <formula>LEN(TRIM(C15))=0</formula>
    </cfRule>
  </conditionalFormatting>
  <pageMargins left="0.7" right="0.7" top="0.75" bottom="0.75" header="0.3" footer="0.3"/>
  <pageSetup paperSize="9" scale="62" orientation="portrait" r:id="rId1"/>
  <rowBreaks count="1" manualBreakCount="1">
    <brk id="47" max="10" man="1"/>
  </rowBreaks>
  <colBreaks count="1" manualBreakCount="1">
    <brk id="10" max="89" man="1"/>
  </colBreaks>
  <ignoredErrors>
    <ignoredError sqref="G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2</xdr:col>
                    <xdr:colOff>50800</xdr:colOff>
                    <xdr:row>15</xdr:row>
                    <xdr:rowOff>19050</xdr:rowOff>
                  </from>
                  <to>
                    <xdr:col>3</xdr:col>
                    <xdr:colOff>12700</xdr:colOff>
                    <xdr:row>15</xdr:row>
                    <xdr:rowOff>304800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2</xdr:col>
                    <xdr:colOff>869950</xdr:colOff>
                    <xdr:row>15</xdr:row>
                    <xdr:rowOff>38100</xdr:rowOff>
                  </from>
                  <to>
                    <xdr:col>4</xdr:col>
                    <xdr:colOff>0</xdr:colOff>
                    <xdr:row>15</xdr:row>
                    <xdr:rowOff>317500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3</xdr:col>
                    <xdr:colOff>717550</xdr:colOff>
                    <xdr:row>15</xdr:row>
                    <xdr:rowOff>38100</xdr:rowOff>
                  </from>
                  <to>
                    <xdr:col>4</xdr:col>
                    <xdr:colOff>1047750</xdr:colOff>
                    <xdr:row>15</xdr:row>
                    <xdr:rowOff>317500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5</xdr:col>
                    <xdr:colOff>241300</xdr:colOff>
                    <xdr:row>15</xdr:row>
                    <xdr:rowOff>31750</xdr:rowOff>
                  </from>
                  <to>
                    <xdr:col>5</xdr:col>
                    <xdr:colOff>1028700</xdr:colOff>
                    <xdr:row>15</xdr:row>
                    <xdr:rowOff>317500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5</xdr:col>
                    <xdr:colOff>647700</xdr:colOff>
                    <xdr:row>33</xdr:row>
                    <xdr:rowOff>12700</xdr:rowOff>
                  </from>
                  <to>
                    <xdr:col>6</xdr:col>
                    <xdr:colOff>450850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4"/>
  <sheetViews>
    <sheetView showGridLines="0" zoomScaleNormal="100" workbookViewId="0">
      <selection activeCell="C27" sqref="C27"/>
    </sheetView>
  </sheetViews>
  <sheetFormatPr defaultColWidth="9" defaultRowHeight="12.5"/>
  <cols>
    <col min="1" max="1" width="1.36328125" style="1" customWidth="1"/>
    <col min="2" max="2" width="12" style="1" customWidth="1"/>
    <col min="3" max="3" width="14.26953125" style="1" customWidth="1"/>
    <col min="4" max="4" width="10.7265625" style="1" customWidth="1"/>
    <col min="5" max="5" width="16.6328125" style="1" bestFit="1" customWidth="1"/>
    <col min="6" max="6" width="6.453125" style="1" customWidth="1"/>
    <col min="7" max="7" width="9" style="1"/>
    <col min="8" max="8" width="9.08984375" style="1" customWidth="1"/>
    <col min="9" max="9" width="1" style="1" customWidth="1"/>
    <col min="10" max="12" width="9" style="1"/>
    <col min="13" max="13" width="11.26953125" style="1" customWidth="1"/>
    <col min="14" max="16384" width="9" style="1"/>
  </cols>
  <sheetData>
    <row r="1" spans="2:9" ht="69" customHeight="1"/>
    <row r="2" spans="2:9" s="2" customFormat="1" ht="27" customHeight="1">
      <c r="B2" s="182" t="s">
        <v>11</v>
      </c>
      <c r="C2" s="182"/>
      <c r="D2" s="182"/>
      <c r="E2" s="182"/>
      <c r="F2" s="182"/>
      <c r="G2" s="182"/>
      <c r="H2" s="182"/>
      <c r="I2" s="3"/>
    </row>
    <row r="3" spans="2:9" s="2" customFormat="1" ht="19.5" customHeight="1">
      <c r="B3" s="183" t="s">
        <v>8</v>
      </c>
      <c r="C3" s="183"/>
      <c r="D3" s="183"/>
      <c r="E3" s="183"/>
      <c r="F3" s="183"/>
      <c r="G3" s="183"/>
      <c r="H3" s="183"/>
      <c r="I3" s="4"/>
    </row>
    <row r="4" spans="2:9" s="2" customFormat="1" ht="25.5" customHeight="1">
      <c r="B4" s="183" t="s">
        <v>23</v>
      </c>
      <c r="C4" s="183"/>
      <c r="D4" s="183"/>
      <c r="E4" s="183"/>
      <c r="F4" s="183"/>
      <c r="G4" s="183"/>
      <c r="H4" s="183"/>
      <c r="I4" s="4"/>
    </row>
    <row r="5" spans="2:9" s="2" customFormat="1" ht="20.149999999999999" customHeight="1">
      <c r="B5" s="184" t="s">
        <v>12</v>
      </c>
      <c r="C5" s="185" t="e">
        <f>'Application form - VIETBABY'!#REF!</f>
        <v>#REF!</v>
      </c>
      <c r="D5" s="5" t="s">
        <v>13</v>
      </c>
      <c r="E5" s="187" t="e">
        <f>'Application form - VIETBABY'!#REF!</f>
        <v>#REF!</v>
      </c>
      <c r="F5" s="188"/>
      <c r="G5" s="188"/>
      <c r="H5" s="188"/>
      <c r="I5" s="6"/>
    </row>
    <row r="6" spans="2:9" s="2" customFormat="1" ht="20.149999999999999" customHeight="1">
      <c r="B6" s="184"/>
      <c r="C6" s="186"/>
      <c r="D6" s="5" t="s">
        <v>10</v>
      </c>
      <c r="E6" s="189">
        <f>'Application form - VIETBABY'!C14</f>
        <v>0</v>
      </c>
      <c r="F6" s="188"/>
      <c r="G6" s="188"/>
      <c r="H6" s="188"/>
      <c r="I6" s="6"/>
    </row>
    <row r="7" spans="2:9" s="2" customFormat="1" ht="20.149999999999999" customHeight="1">
      <c r="B7" s="5" t="s">
        <v>14</v>
      </c>
      <c r="C7" s="7">
        <f>'Application form - VIETBABY'!G12</f>
        <v>0</v>
      </c>
      <c r="D7" s="5" t="s">
        <v>7</v>
      </c>
      <c r="E7" s="189">
        <f>'Application form - VIETBABY'!C15</f>
        <v>0</v>
      </c>
      <c r="F7" s="190"/>
      <c r="G7" s="190"/>
      <c r="H7" s="190"/>
      <c r="I7" s="8"/>
    </row>
    <row r="8" spans="2:9" s="2" customFormat="1" ht="6.75" customHeight="1" thickBot="1">
      <c r="B8" s="9"/>
      <c r="C8" s="9"/>
      <c r="D8" s="9"/>
      <c r="E8" s="9"/>
      <c r="F8" s="9"/>
      <c r="G8" s="9"/>
      <c r="H8" s="9"/>
    </row>
    <row r="9" spans="2:9" s="2" customFormat="1" ht="6.75" customHeight="1" thickTop="1"/>
    <row r="10" spans="2:9" s="2" customFormat="1" ht="15.5">
      <c r="B10" s="14" t="s">
        <v>24</v>
      </c>
    </row>
    <row r="11" spans="2:9" s="2" customFormat="1">
      <c r="B11" s="203" t="s">
        <v>15</v>
      </c>
      <c r="C11" s="204"/>
      <c r="D11" s="23" t="s">
        <v>16</v>
      </c>
      <c r="E11" s="196" t="s">
        <v>17</v>
      </c>
      <c r="F11" s="197"/>
      <c r="G11" s="196" t="s">
        <v>18</v>
      </c>
      <c r="H11" s="197"/>
      <c r="I11" s="8"/>
    </row>
    <row r="12" spans="2:9" s="2" customFormat="1" ht="14.25" customHeight="1">
      <c r="B12" s="172" t="s">
        <v>25</v>
      </c>
      <c r="C12" s="173"/>
      <c r="D12" s="17" t="e">
        <f>'Application form - VIETBABY'!#REF!</f>
        <v>#REF!</v>
      </c>
      <c r="E12" s="164">
        <v>2900000</v>
      </c>
      <c r="F12" s="165"/>
      <c r="G12" s="164" t="e">
        <f>'Application form - VIETBABY'!#REF!</f>
        <v>#REF!</v>
      </c>
      <c r="H12" s="165"/>
      <c r="I12" s="10"/>
    </row>
    <row r="13" spans="2:9" s="2" customFormat="1" ht="14.25" customHeight="1">
      <c r="B13" s="172" t="s">
        <v>26</v>
      </c>
      <c r="C13" s="173"/>
      <c r="D13" s="17" t="e">
        <f>'Application form - VIETBABY'!#REF!</f>
        <v>#REF!</v>
      </c>
      <c r="E13" s="164">
        <v>3200000</v>
      </c>
      <c r="F13" s="165"/>
      <c r="G13" s="164" t="e">
        <f>'Application form - VIETBABY'!#REF!</f>
        <v>#REF!</v>
      </c>
      <c r="H13" s="165"/>
      <c r="I13" s="10"/>
    </row>
    <row r="14" spans="2:9" s="2" customFormat="1" ht="14.25" customHeight="1">
      <c r="B14" s="205" t="s">
        <v>27</v>
      </c>
      <c r="C14" s="206"/>
      <c r="D14" s="17" t="e">
        <f>'Application form - VIETBABY'!#REF!</f>
        <v>#REF!</v>
      </c>
      <c r="E14" s="164">
        <v>4500000</v>
      </c>
      <c r="F14" s="165"/>
      <c r="G14" s="164" t="e">
        <f>'Application form - VIETBABY'!#REF!</f>
        <v>#REF!</v>
      </c>
      <c r="H14" s="165"/>
      <c r="I14" s="10"/>
    </row>
    <row r="15" spans="2:9" s="2" customFormat="1" ht="14.25" customHeight="1">
      <c r="B15" s="174" t="s">
        <v>42</v>
      </c>
      <c r="C15" s="174"/>
      <c r="D15" s="175" t="s">
        <v>43</v>
      </c>
      <c r="E15" s="175"/>
      <c r="F15" s="176"/>
      <c r="G15" s="180" t="e">
        <f>'Application form - VIETBABY'!#REF!</f>
        <v>#REF!</v>
      </c>
      <c r="H15" s="181"/>
      <c r="I15" s="10"/>
    </row>
    <row r="16" spans="2:9" s="2" customFormat="1" ht="14.25" customHeight="1">
      <c r="B16" s="202" t="s">
        <v>19</v>
      </c>
      <c r="C16" s="202"/>
      <c r="D16" s="202"/>
      <c r="E16" s="202"/>
      <c r="F16" s="202"/>
      <c r="G16" s="198" t="e">
        <f>SUM(G12:H15)</f>
        <v>#REF!</v>
      </c>
      <c r="H16" s="199"/>
      <c r="I16" s="11"/>
    </row>
    <row r="17" spans="2:14" s="2" customFormat="1" ht="14.25" customHeight="1">
      <c r="E17" s="18"/>
      <c r="F17" s="18"/>
      <c r="G17" s="18"/>
      <c r="H17" s="18"/>
    </row>
    <row r="18" spans="2:14" s="2" customFormat="1" ht="14.25" customHeight="1">
      <c r="B18" s="172" t="s">
        <v>28</v>
      </c>
      <c r="C18" s="173"/>
      <c r="D18" s="17">
        <f>'Application form - VIETBABY'!F30</f>
        <v>0</v>
      </c>
      <c r="E18" s="164">
        <v>2900000</v>
      </c>
      <c r="F18" s="165"/>
      <c r="G18" s="164">
        <f>'Application form - VIETBABY'!H30</f>
        <v>0</v>
      </c>
      <c r="H18" s="165"/>
      <c r="I18" s="10"/>
    </row>
    <row r="19" spans="2:14" s="2" customFormat="1" ht="14.25" customHeight="1">
      <c r="B19" s="172" t="s">
        <v>29</v>
      </c>
      <c r="C19" s="173"/>
      <c r="D19" s="17">
        <f>'Application form - VIETBABY'!F31</f>
        <v>0</v>
      </c>
      <c r="E19" s="164">
        <v>3200000</v>
      </c>
      <c r="F19" s="165"/>
      <c r="G19" s="164">
        <f>'Application form - VIETBABY'!H31</f>
        <v>0</v>
      </c>
      <c r="H19" s="165"/>
      <c r="I19" s="10"/>
    </row>
    <row r="20" spans="2:14" s="2" customFormat="1" ht="14.25" customHeight="1">
      <c r="B20" s="172" t="s">
        <v>30</v>
      </c>
      <c r="C20" s="173"/>
      <c r="D20" s="17" t="e">
        <f>'Application form - VIETBABY'!#REF!</f>
        <v>#REF!</v>
      </c>
      <c r="E20" s="164">
        <v>4500000</v>
      </c>
      <c r="F20" s="165"/>
      <c r="G20" s="164" t="e">
        <f>'Application form - VIETBABY'!#REF!</f>
        <v>#REF!</v>
      </c>
      <c r="H20" s="165"/>
      <c r="I20" s="10"/>
    </row>
    <row r="21" spans="2:14" s="2" customFormat="1" ht="14.25" customHeight="1">
      <c r="B21" s="174" t="s">
        <v>42</v>
      </c>
      <c r="C21" s="174"/>
      <c r="D21" s="175" t="s">
        <v>44</v>
      </c>
      <c r="E21" s="175"/>
      <c r="F21" s="176"/>
      <c r="G21" s="180" t="e">
        <f>'Application form - VIETBABY'!#REF!</f>
        <v>#REF!</v>
      </c>
      <c r="H21" s="181"/>
      <c r="I21" s="10"/>
    </row>
    <row r="22" spans="2:14" s="2" customFormat="1" ht="14.25" customHeight="1">
      <c r="B22" s="174" t="s">
        <v>42</v>
      </c>
      <c r="C22" s="174"/>
      <c r="D22" s="177" t="s">
        <v>45</v>
      </c>
      <c r="E22" s="175"/>
      <c r="F22" s="176"/>
      <c r="G22" s="180" t="e">
        <f>'Application form - VIETBABY'!#REF!</f>
        <v>#REF!</v>
      </c>
      <c r="H22" s="181"/>
      <c r="I22" s="10"/>
    </row>
    <row r="23" spans="2:14" s="2" customFormat="1" ht="14.25" customHeight="1">
      <c r="B23" s="202" t="s">
        <v>19</v>
      </c>
      <c r="C23" s="202"/>
      <c r="D23" s="202"/>
      <c r="E23" s="202"/>
      <c r="F23" s="202"/>
      <c r="G23" s="198" t="e">
        <f>SUM(G18:H22)</f>
        <v>#REF!</v>
      </c>
      <c r="H23" s="199"/>
      <c r="I23" s="11"/>
    </row>
    <row r="24" spans="2:14" s="2" customFormat="1">
      <c r="B24" s="8"/>
      <c r="C24" s="8"/>
      <c r="D24" s="8"/>
      <c r="E24" s="8"/>
      <c r="F24" s="8"/>
      <c r="G24" s="8"/>
      <c r="H24" s="8"/>
      <c r="I24" s="8"/>
      <c r="J24" s="8"/>
      <c r="K24" s="8"/>
      <c r="L24" s="8"/>
      <c r="M24" s="8"/>
      <c r="N24" s="8"/>
    </row>
    <row r="25" spans="2:14" s="2" customFormat="1" ht="15.75" customHeight="1">
      <c r="B25" s="12"/>
      <c r="C25" s="8"/>
      <c r="E25" s="155" t="s">
        <v>20</v>
      </c>
      <c r="F25" s="155"/>
      <c r="G25" s="156" t="e">
        <f>G16+G23</f>
        <v>#REF!</v>
      </c>
      <c r="H25" s="157"/>
      <c r="I25" s="13"/>
    </row>
    <row r="26" spans="2:14" s="2" customFormat="1" ht="15.75" customHeight="1">
      <c r="C26" s="8"/>
      <c r="E26" s="159" t="s">
        <v>21</v>
      </c>
      <c r="F26" s="159"/>
      <c r="G26" s="160" t="e">
        <f>G16*50%+G23*20%</f>
        <v>#REF!</v>
      </c>
      <c r="H26" s="161"/>
      <c r="I26" s="13"/>
    </row>
    <row r="27" spans="2:14" s="2" customFormat="1">
      <c r="E27" s="2" t="s">
        <v>46</v>
      </c>
    </row>
    <row r="28" spans="2:14" s="2" customFormat="1"/>
    <row r="29" spans="2:14" s="2" customFormat="1" ht="15.5">
      <c r="B29" s="14" t="s">
        <v>31</v>
      </c>
    </row>
    <row r="30" spans="2:14" s="2" customFormat="1">
      <c r="B30" s="170" t="s">
        <v>32</v>
      </c>
      <c r="C30" s="171"/>
      <c r="D30" s="5" t="s">
        <v>16</v>
      </c>
      <c r="E30" s="168" t="s">
        <v>17</v>
      </c>
      <c r="F30" s="169"/>
      <c r="G30" s="168" t="s">
        <v>18</v>
      </c>
      <c r="H30" s="169"/>
      <c r="I30" s="8"/>
    </row>
    <row r="31" spans="2:14" s="2" customFormat="1" ht="17.25" customHeight="1">
      <c r="B31" s="178"/>
      <c r="C31" s="179"/>
      <c r="D31" s="15"/>
      <c r="E31" s="164"/>
      <c r="F31" s="165"/>
      <c r="G31" s="164">
        <f>E31*D31</f>
        <v>0</v>
      </c>
      <c r="H31" s="165"/>
    </row>
    <row r="32" spans="2:14" s="2" customFormat="1" ht="17.25" customHeight="1">
      <c r="B32" s="178"/>
      <c r="C32" s="179"/>
      <c r="D32" s="15"/>
      <c r="E32" s="164"/>
      <c r="F32" s="165"/>
      <c r="G32" s="164">
        <f t="shared" ref="G32:G34" si="0">E32*D32</f>
        <v>0</v>
      </c>
      <c r="H32" s="165"/>
    </row>
    <row r="33" spans="2:14" s="2" customFormat="1" ht="17.25" customHeight="1">
      <c r="B33" s="178"/>
      <c r="C33" s="179"/>
      <c r="D33" s="15"/>
      <c r="E33" s="164"/>
      <c r="F33" s="165"/>
      <c r="G33" s="164">
        <f t="shared" si="0"/>
        <v>0</v>
      </c>
      <c r="H33" s="165"/>
    </row>
    <row r="34" spans="2:14" s="2" customFormat="1" ht="17.25" customHeight="1">
      <c r="B34" s="178"/>
      <c r="C34" s="179"/>
      <c r="D34" s="15"/>
      <c r="E34" s="164"/>
      <c r="F34" s="165"/>
      <c r="G34" s="164">
        <f t="shared" si="0"/>
        <v>0</v>
      </c>
      <c r="H34" s="165"/>
    </row>
    <row r="35" spans="2:14" s="2" customFormat="1" ht="17.25" customHeight="1">
      <c r="B35" s="8"/>
      <c r="C35" s="8"/>
      <c r="D35" s="16"/>
      <c r="E35" s="166" t="s">
        <v>33</v>
      </c>
      <c r="F35" s="167"/>
      <c r="G35" s="162">
        <f>SUM(G31:H34)</f>
        <v>0</v>
      </c>
      <c r="H35" s="163"/>
    </row>
    <row r="36" spans="2:14" s="2" customFormat="1">
      <c r="B36" s="19"/>
      <c r="C36" s="19"/>
      <c r="D36" s="19"/>
      <c r="E36" s="19"/>
      <c r="F36" s="19"/>
      <c r="G36" s="19"/>
      <c r="H36" s="19"/>
      <c r="I36" s="19"/>
      <c r="J36" s="19"/>
      <c r="K36" s="19"/>
      <c r="L36" s="19"/>
      <c r="M36" s="19"/>
      <c r="N36" s="19"/>
    </row>
    <row r="37" spans="2:14" s="2" customFormat="1" ht="15.75" customHeight="1">
      <c r="B37" s="12"/>
      <c r="C37" s="19"/>
      <c r="E37" s="154" t="s">
        <v>47</v>
      </c>
      <c r="F37" s="155"/>
      <c r="G37" s="156"/>
      <c r="H37" s="157"/>
      <c r="I37" s="13"/>
    </row>
    <row r="38" spans="2:14" s="2" customFormat="1" ht="15.75" customHeight="1">
      <c r="C38" s="19"/>
      <c r="E38" s="158" t="s">
        <v>48</v>
      </c>
      <c r="F38" s="159"/>
      <c r="G38" s="160" t="e">
        <f>G25-G37</f>
        <v>#REF!</v>
      </c>
      <c r="H38" s="161"/>
      <c r="I38" s="13"/>
    </row>
    <row r="39" spans="2:14" s="2" customFormat="1"/>
    <row r="40" spans="2:14" s="22" customFormat="1">
      <c r="B40" s="191" t="s">
        <v>34</v>
      </c>
      <c r="C40" s="193">
        <f ca="1">TODAY()+7</f>
        <v>44951</v>
      </c>
      <c r="D40" s="188"/>
      <c r="E40" s="194" t="s">
        <v>22</v>
      </c>
      <c r="F40" s="194"/>
      <c r="G40" s="194"/>
      <c r="H40" s="194"/>
      <c r="I40" s="6"/>
    </row>
    <row r="41" spans="2:14" s="22" customFormat="1">
      <c r="B41" s="192"/>
      <c r="C41" s="188"/>
      <c r="D41" s="188"/>
      <c r="E41" s="195" t="s">
        <v>35</v>
      </c>
      <c r="F41" s="188"/>
      <c r="G41" s="188" t="s">
        <v>36</v>
      </c>
      <c r="H41" s="188"/>
      <c r="I41" s="6"/>
    </row>
    <row r="42" spans="2:14" s="22" customFormat="1">
      <c r="B42" s="200" t="s">
        <v>37</v>
      </c>
      <c r="C42" s="20" t="s">
        <v>38</v>
      </c>
      <c r="D42" s="7" t="s">
        <v>4</v>
      </c>
      <c r="E42" s="188" t="s">
        <v>39</v>
      </c>
      <c r="F42" s="188"/>
      <c r="G42" s="188" t="s">
        <v>9</v>
      </c>
      <c r="H42" s="188"/>
      <c r="I42" s="6"/>
    </row>
    <row r="43" spans="2:14" s="22" customFormat="1" ht="25">
      <c r="B43" s="201"/>
      <c r="C43" s="21" t="s">
        <v>5</v>
      </c>
      <c r="D43" s="7" t="s">
        <v>6</v>
      </c>
      <c r="E43" s="188" t="s">
        <v>40</v>
      </c>
      <c r="F43" s="188"/>
      <c r="G43" s="188" t="s">
        <v>41</v>
      </c>
      <c r="H43" s="188"/>
      <c r="I43" s="6"/>
    </row>
    <row r="44" spans="2:14" s="2" customFormat="1"/>
  </sheetData>
  <mergeCells count="77">
    <mergeCell ref="B11:C11"/>
    <mergeCell ref="B16:F16"/>
    <mergeCell ref="B12:C12"/>
    <mergeCell ref="B13:C13"/>
    <mergeCell ref="B14:C14"/>
    <mergeCell ref="B15:C15"/>
    <mergeCell ref="G20:H20"/>
    <mergeCell ref="G21:H21"/>
    <mergeCell ref="G23:H23"/>
    <mergeCell ref="G22:H22"/>
    <mergeCell ref="B23:F23"/>
    <mergeCell ref="E20:F20"/>
    <mergeCell ref="B42:B43"/>
    <mergeCell ref="E42:F42"/>
    <mergeCell ref="G42:H42"/>
    <mergeCell ref="E43:F43"/>
    <mergeCell ref="G43:H43"/>
    <mergeCell ref="E7:H7"/>
    <mergeCell ref="E26:F26"/>
    <mergeCell ref="B40:B41"/>
    <mergeCell ref="C40:D41"/>
    <mergeCell ref="E40:H40"/>
    <mergeCell ref="E41:F41"/>
    <mergeCell ref="G41:H41"/>
    <mergeCell ref="G11:H11"/>
    <mergeCell ref="E11:F11"/>
    <mergeCell ref="G16:H16"/>
    <mergeCell ref="G12:H12"/>
    <mergeCell ref="E12:F12"/>
    <mergeCell ref="E14:F14"/>
    <mergeCell ref="G14:H14"/>
    <mergeCell ref="E13:F13"/>
    <mergeCell ref="G13:H13"/>
    <mergeCell ref="B2:H2"/>
    <mergeCell ref="B3:H3"/>
    <mergeCell ref="B4:H4"/>
    <mergeCell ref="B5:B6"/>
    <mergeCell ref="C5:C6"/>
    <mergeCell ref="E5:H5"/>
    <mergeCell ref="E6:H6"/>
    <mergeCell ref="G15:H15"/>
    <mergeCell ref="E18:F18"/>
    <mergeCell ref="G18:H18"/>
    <mergeCell ref="E19:F19"/>
    <mergeCell ref="G19:H19"/>
    <mergeCell ref="D15:F15"/>
    <mergeCell ref="B31:C31"/>
    <mergeCell ref="B32:C32"/>
    <mergeCell ref="B33:C33"/>
    <mergeCell ref="B34:C34"/>
    <mergeCell ref="E33:F33"/>
    <mergeCell ref="E34:F34"/>
    <mergeCell ref="E31:F31"/>
    <mergeCell ref="E32:F32"/>
    <mergeCell ref="B30:C30"/>
    <mergeCell ref="E30:F30"/>
    <mergeCell ref="B18:C18"/>
    <mergeCell ref="B19:C19"/>
    <mergeCell ref="B20:C20"/>
    <mergeCell ref="E25:F25"/>
    <mergeCell ref="B21:C21"/>
    <mergeCell ref="D21:F21"/>
    <mergeCell ref="B22:C22"/>
    <mergeCell ref="D22:F22"/>
    <mergeCell ref="E37:F37"/>
    <mergeCell ref="G37:H37"/>
    <mergeCell ref="E38:F38"/>
    <mergeCell ref="G38:H38"/>
    <mergeCell ref="G25:H25"/>
    <mergeCell ref="G26:H26"/>
    <mergeCell ref="G35:H35"/>
    <mergeCell ref="G33:H33"/>
    <mergeCell ref="G34:H34"/>
    <mergeCell ref="E35:F35"/>
    <mergeCell ref="G30:H30"/>
    <mergeCell ref="G31:H31"/>
    <mergeCell ref="G32:H32"/>
  </mergeCells>
  <phoneticPr fontId="1" type="noConversion"/>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Application form - VIETBABY</vt:lpstr>
      <vt:lpstr>인보이스</vt:lpstr>
      <vt:lpstr>Sheet1</vt:lpstr>
      <vt:lpstr>'Application form - VIETBABY'!Print_Area</vt:lpstr>
      <vt:lpstr>인보이스!Print_Area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LG</cp:lastModifiedBy>
  <cp:lastPrinted>2022-12-29T03:00:34Z</cp:lastPrinted>
  <dcterms:created xsi:type="dcterms:W3CDTF">2019-12-26T00:26:10Z</dcterms:created>
  <dcterms:modified xsi:type="dcterms:W3CDTF">2023-01-18T03:06:03Z</dcterms:modified>
</cp:coreProperties>
</file>